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172.16.22.154\сеть\ааа РАБОТА НА ОРЭ все необходимое\Сайт\2024\"/>
    </mc:Choice>
  </mc:AlternateContent>
  <xr:revisionPtr revIDLastSave="0" documentId="8_{874A394C-2B53-44F1-842F-0B1BA5B7A7AD}" xr6:coauthVersionLast="47" xr6:coauthVersionMax="47" xr10:uidLastSave="{00000000-0000-0000-0000-000000000000}"/>
  <bookViews>
    <workbookView xWindow="7368" yWindow="1908" windowWidth="18384" windowHeight="8592" tabRatio="584" xr2:uid="{00000000-000D-0000-FFFF-FFFF00000000}"/>
  </bookViews>
  <sheets>
    <sheet name="2024" sheetId="2" r:id="rId1"/>
    <sheet name="для СТК" sheetId="3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63" i="3" l="1"/>
  <c r="AA63" i="3" s="1"/>
  <c r="AB63" i="3" s="1"/>
  <c r="AC63" i="3" s="1"/>
  <c r="V63" i="3"/>
  <c r="W63" i="3" s="1"/>
  <c r="X63" i="3" s="1"/>
  <c r="Y63" i="3" s="1"/>
  <c r="R63" i="3"/>
  <c r="S63" i="3" s="1"/>
  <c r="T63" i="3" s="1"/>
  <c r="U63" i="3" s="1"/>
  <c r="N63" i="3"/>
  <c r="O63" i="3" s="1"/>
  <c r="P63" i="3" s="1"/>
  <c r="Q63" i="3" s="1"/>
  <c r="J63" i="3"/>
  <c r="K63" i="3" s="1"/>
  <c r="L63" i="3" s="1"/>
  <c r="M63" i="3" s="1"/>
  <c r="F63" i="3"/>
  <c r="G63" i="3" s="1"/>
  <c r="H63" i="3" s="1"/>
  <c r="I63" i="3" s="1"/>
  <c r="B63" i="3"/>
  <c r="C63" i="3" s="1"/>
  <c r="D63" i="3" s="1"/>
  <c r="E63" i="3" s="1"/>
  <c r="F59" i="3"/>
  <c r="J59" i="3" s="1"/>
  <c r="N59" i="3" s="1"/>
  <c r="R59" i="3" s="1"/>
  <c r="G59" i="3"/>
  <c r="K59" i="3" s="1"/>
  <c r="O59" i="3" s="1"/>
  <c r="S59" i="3" s="1"/>
  <c r="H59" i="3"/>
  <c r="L59" i="3" s="1"/>
  <c r="P59" i="3" s="1"/>
  <c r="T59" i="3" s="1"/>
  <c r="I59" i="3"/>
  <c r="M59" i="3" s="1"/>
  <c r="Q59" i="3" s="1"/>
  <c r="U59" i="3" s="1"/>
  <c r="AT63" i="3"/>
  <c r="AU63" i="3" s="1"/>
  <c r="AV63" i="3" s="1"/>
  <c r="AW63" i="3" s="1"/>
  <c r="AQ63" i="3"/>
  <c r="AR63" i="3" s="1"/>
  <c r="AS63" i="3" s="1"/>
  <c r="AP63" i="3"/>
  <c r="AL63" i="3"/>
  <c r="AM63" i="3" s="1"/>
  <c r="AN63" i="3" s="1"/>
  <c r="AO63" i="3" s="1"/>
  <c r="AH63" i="3"/>
  <c r="AI63" i="3" s="1"/>
  <c r="AJ63" i="3" s="1"/>
  <c r="AK63" i="3" s="1"/>
  <c r="AD63" i="3"/>
  <c r="AE63" i="3" s="1"/>
  <c r="AF63" i="3" s="1"/>
  <c r="AG63" i="3" s="1"/>
  <c r="F62" i="3"/>
  <c r="J62" i="3" s="1"/>
  <c r="F60" i="3"/>
  <c r="AK58" i="3"/>
  <c r="AJ58" i="3"/>
  <c r="AI58" i="3"/>
  <c r="AH58" i="3"/>
  <c r="AG58" i="3"/>
  <c r="AF58" i="3"/>
  <c r="AE58" i="3"/>
  <c r="AD58" i="3"/>
  <c r="AC58" i="3"/>
  <c r="AB58" i="3"/>
  <c r="AA58" i="3"/>
  <c r="Z58" i="3"/>
  <c r="Y58" i="3"/>
  <c r="X58" i="3"/>
  <c r="W58" i="3"/>
  <c r="V58" i="3"/>
  <c r="U58" i="3"/>
  <c r="T58" i="3"/>
  <c r="S58" i="3"/>
  <c r="R58" i="3"/>
  <c r="Q58" i="3"/>
  <c r="P58" i="3"/>
  <c r="O58" i="3"/>
  <c r="N58" i="3"/>
  <c r="M58" i="3"/>
  <c r="L58" i="3"/>
  <c r="K58" i="3"/>
  <c r="J58" i="3"/>
  <c r="I58" i="3"/>
  <c r="H58" i="3"/>
  <c r="G58" i="3"/>
  <c r="F58" i="3"/>
  <c r="E58" i="3"/>
  <c r="D58" i="3"/>
  <c r="C58" i="3"/>
  <c r="B58" i="3"/>
  <c r="O42" i="3"/>
  <c r="O39" i="3" s="1"/>
  <c r="M42" i="3"/>
  <c r="Q42" i="3" s="1"/>
  <c r="L42" i="3"/>
  <c r="L40" i="3" s="1"/>
  <c r="K42" i="3"/>
  <c r="K40" i="3" s="1"/>
  <c r="J42" i="3"/>
  <c r="J40" i="3" s="1"/>
  <c r="AO41" i="3"/>
  <c r="AO58" i="3" s="1"/>
  <c r="AN41" i="3"/>
  <c r="AN58" i="3" s="1"/>
  <c r="AM41" i="3"/>
  <c r="AM58" i="3" s="1"/>
  <c r="AL41" i="3"/>
  <c r="AL58" i="3" s="1"/>
  <c r="I40" i="3"/>
  <c r="H40" i="3"/>
  <c r="G40" i="3"/>
  <c r="F40" i="3"/>
  <c r="E40" i="3"/>
  <c r="D40" i="3"/>
  <c r="C40" i="3"/>
  <c r="B40" i="3"/>
  <c r="K39" i="3"/>
  <c r="I39" i="3"/>
  <c r="H39" i="3"/>
  <c r="G39" i="3"/>
  <c r="F39" i="3"/>
  <c r="E39" i="3"/>
  <c r="D39" i="3"/>
  <c r="C39" i="3"/>
  <c r="B39" i="3"/>
  <c r="K38" i="3"/>
  <c r="I38" i="3"/>
  <c r="H38" i="3"/>
  <c r="G38" i="3"/>
  <c r="F38" i="3"/>
  <c r="E38" i="3"/>
  <c r="D38" i="3"/>
  <c r="C38" i="3"/>
  <c r="B38" i="3"/>
  <c r="AL30" i="3"/>
  <c r="AH30" i="3"/>
  <c r="AT29" i="3"/>
  <c r="AT30" i="3" s="1"/>
  <c r="AP29" i="3"/>
  <c r="AP30" i="3" s="1"/>
  <c r="AT28" i="3"/>
  <c r="AT27" i="3"/>
  <c r="AV22" i="3" s="1"/>
  <c r="AT26" i="3"/>
  <c r="AV21" i="3" s="1"/>
  <c r="AW25" i="3"/>
  <c r="AV25" i="3"/>
  <c r="AU25" i="3"/>
  <c r="AT25" i="3"/>
  <c r="AW24" i="3"/>
  <c r="AW41" i="3" s="1"/>
  <c r="AV24" i="3"/>
  <c r="AV41" i="3" s="1"/>
  <c r="AU24" i="3"/>
  <c r="AU23" i="3" s="1"/>
  <c r="AT24" i="3"/>
  <c r="AT41" i="3" s="1"/>
  <c r="AS24" i="3"/>
  <c r="AS23" i="3" s="1"/>
  <c r="AR24" i="3"/>
  <c r="AR41" i="3" s="1"/>
  <c r="AQ24" i="3"/>
  <c r="AQ41" i="3" s="1"/>
  <c r="AP24" i="3"/>
  <c r="AP41" i="3" s="1"/>
  <c r="AO23" i="3"/>
  <c r="AN23" i="3"/>
  <c r="AM23" i="3"/>
  <c r="AL23" i="3"/>
  <c r="AK23" i="3"/>
  <c r="AJ23" i="3"/>
  <c r="AI23" i="3"/>
  <c r="AH23" i="3"/>
  <c r="AG23" i="3"/>
  <c r="AF23" i="3"/>
  <c r="AE23" i="3"/>
  <c r="AD23" i="3"/>
  <c r="AC23" i="3"/>
  <c r="AB23" i="3"/>
  <c r="AA23" i="3"/>
  <c r="Z23" i="3"/>
  <c r="Y23" i="3"/>
  <c r="X23" i="3"/>
  <c r="W23" i="3"/>
  <c r="V23" i="3"/>
  <c r="U23" i="3"/>
  <c r="T23" i="3"/>
  <c r="S23" i="3"/>
  <c r="R23" i="3"/>
  <c r="Q23" i="3"/>
  <c r="P23" i="3"/>
  <c r="O23" i="3"/>
  <c r="N23" i="3"/>
  <c r="M23" i="3"/>
  <c r="L23" i="3"/>
  <c r="K23" i="3"/>
  <c r="J23" i="3"/>
  <c r="I23" i="3"/>
  <c r="H23" i="3"/>
  <c r="G23" i="3"/>
  <c r="F23" i="3"/>
  <c r="E23" i="3"/>
  <c r="D23" i="3"/>
  <c r="C23" i="3"/>
  <c r="B23" i="3"/>
  <c r="AO22" i="3"/>
  <c r="AN22" i="3"/>
  <c r="AM22" i="3"/>
  <c r="AL22" i="3"/>
  <c r="AK22" i="3"/>
  <c r="AJ22" i="3"/>
  <c r="AI22" i="3"/>
  <c r="AH22" i="3"/>
  <c r="AG22" i="3"/>
  <c r="AF22" i="3"/>
  <c r="AE22" i="3"/>
  <c r="AD22" i="3"/>
  <c r="AC22" i="3"/>
  <c r="AB22" i="3"/>
  <c r="AA22" i="3"/>
  <c r="Z22" i="3"/>
  <c r="Y22" i="3"/>
  <c r="X22" i="3"/>
  <c r="W22" i="3"/>
  <c r="V22" i="3"/>
  <c r="U22" i="3"/>
  <c r="T22" i="3"/>
  <c r="S22" i="3"/>
  <c r="R22" i="3"/>
  <c r="Q22" i="3"/>
  <c r="P22" i="3"/>
  <c r="O22" i="3"/>
  <c r="N22" i="3"/>
  <c r="M22" i="3"/>
  <c r="L22" i="3"/>
  <c r="K22" i="3"/>
  <c r="J22" i="3"/>
  <c r="I22" i="3"/>
  <c r="H22" i="3"/>
  <c r="G22" i="3"/>
  <c r="F22" i="3"/>
  <c r="E22" i="3"/>
  <c r="D22" i="3"/>
  <c r="C22" i="3"/>
  <c r="B22" i="3"/>
  <c r="AO21" i="3"/>
  <c r="AN21" i="3"/>
  <c r="AM21" i="3"/>
  <c r="AL21" i="3"/>
  <c r="AK21" i="3"/>
  <c r="AJ21" i="3"/>
  <c r="AI21" i="3"/>
  <c r="AH21" i="3"/>
  <c r="AG21" i="3"/>
  <c r="AF21" i="3"/>
  <c r="AE21" i="3"/>
  <c r="AD21" i="3"/>
  <c r="AC21" i="3"/>
  <c r="AB21" i="3"/>
  <c r="AA21" i="3"/>
  <c r="Z21" i="3"/>
  <c r="Y21" i="3"/>
  <c r="X21" i="3"/>
  <c r="W21" i="3"/>
  <c r="V21" i="3"/>
  <c r="U21" i="3"/>
  <c r="T21" i="3"/>
  <c r="S21" i="3"/>
  <c r="R21" i="3"/>
  <c r="Q21" i="3"/>
  <c r="P21" i="3"/>
  <c r="O21" i="3"/>
  <c r="N21" i="3"/>
  <c r="M21" i="3"/>
  <c r="L21" i="3"/>
  <c r="K21" i="3"/>
  <c r="J21" i="3"/>
  <c r="I21" i="3"/>
  <c r="H21" i="3"/>
  <c r="G21" i="3"/>
  <c r="F21" i="3"/>
  <c r="E21" i="3"/>
  <c r="D21" i="3"/>
  <c r="C21" i="3"/>
  <c r="B21" i="3"/>
  <c r="O40" i="3" l="1"/>
  <c r="P42" i="3"/>
  <c r="AU22" i="3"/>
  <c r="L38" i="3"/>
  <c r="L39" i="3"/>
  <c r="S42" i="3"/>
  <c r="S38" i="3" s="1"/>
  <c r="O38" i="3"/>
  <c r="AU41" i="3"/>
  <c r="AU58" i="3" s="1"/>
  <c r="AU21" i="3"/>
  <c r="AV23" i="3"/>
  <c r="K62" i="3"/>
  <c r="L62" i="3" s="1"/>
  <c r="M62" i="3" s="1"/>
  <c r="N62" i="3"/>
  <c r="AP58" i="3"/>
  <c r="AV58" i="3"/>
  <c r="AQ58" i="3"/>
  <c r="AW58" i="3"/>
  <c r="Q38" i="3"/>
  <c r="U42" i="3"/>
  <c r="Q39" i="3"/>
  <c r="Q40" i="3"/>
  <c r="AR58" i="3"/>
  <c r="J60" i="3"/>
  <c r="G60" i="3"/>
  <c r="H60" i="3" s="1"/>
  <c r="I60" i="3" s="1"/>
  <c r="AS41" i="3"/>
  <c r="AP21" i="3"/>
  <c r="AP22" i="3"/>
  <c r="AP23" i="3"/>
  <c r="AQ21" i="3"/>
  <c r="AW21" i="3"/>
  <c r="AQ22" i="3"/>
  <c r="AW22" i="3"/>
  <c r="AQ23" i="3"/>
  <c r="AW23" i="3"/>
  <c r="J38" i="3"/>
  <c r="J39" i="3"/>
  <c r="N42" i="3"/>
  <c r="G62" i="3"/>
  <c r="H62" i="3" s="1"/>
  <c r="I62" i="3" s="1"/>
  <c r="AR21" i="3"/>
  <c r="AR22" i="3"/>
  <c r="AR23" i="3"/>
  <c r="S40" i="3"/>
  <c r="AT58" i="3"/>
  <c r="F61" i="3"/>
  <c r="AS21" i="3"/>
  <c r="AS22" i="3"/>
  <c r="S39" i="3"/>
  <c r="M40" i="3"/>
  <c r="P40" i="3"/>
  <c r="P39" i="3"/>
  <c r="W42" i="3"/>
  <c r="AT21" i="3"/>
  <c r="AT22" i="3"/>
  <c r="AT23" i="3"/>
  <c r="M38" i="3"/>
  <c r="M39" i="3"/>
  <c r="P38" i="3" l="1"/>
  <c r="T42" i="3"/>
  <c r="W38" i="3"/>
  <c r="AA42" i="3"/>
  <c r="W39" i="3"/>
  <c r="W40" i="3"/>
  <c r="K60" i="3"/>
  <c r="L60" i="3" s="1"/>
  <c r="M60" i="3" s="1"/>
  <c r="N60" i="3"/>
  <c r="AS58" i="3"/>
  <c r="R42" i="3"/>
  <c r="N40" i="3"/>
  <c r="N39" i="3"/>
  <c r="N38" i="3"/>
  <c r="O62" i="3"/>
  <c r="P62" i="3" s="1"/>
  <c r="Q62" i="3" s="1"/>
  <c r="R62" i="3"/>
  <c r="Y42" i="3"/>
  <c r="U40" i="3"/>
  <c r="U38" i="3"/>
  <c r="U39" i="3"/>
  <c r="G61" i="3"/>
  <c r="H61" i="3" s="1"/>
  <c r="I61" i="3" s="1"/>
  <c r="J61" i="3"/>
  <c r="X42" i="3" l="1"/>
  <c r="T38" i="3"/>
  <c r="T39" i="3"/>
  <c r="T40" i="3"/>
  <c r="Y38" i="3"/>
  <c r="AC42" i="3"/>
  <c r="Y39" i="3"/>
  <c r="Y40" i="3"/>
  <c r="R38" i="3"/>
  <c r="V42" i="3"/>
  <c r="R39" i="3"/>
  <c r="R40" i="3"/>
  <c r="N61" i="3"/>
  <c r="K61" i="3"/>
  <c r="L61" i="3" s="1"/>
  <c r="M61" i="3" s="1"/>
  <c r="V62" i="3"/>
  <c r="S62" i="3"/>
  <c r="T62" i="3" s="1"/>
  <c r="U62" i="3" s="1"/>
  <c r="AA39" i="3"/>
  <c r="AE42" i="3"/>
  <c r="AA40" i="3"/>
  <c r="AA38" i="3"/>
  <c r="O60" i="3"/>
  <c r="P60" i="3" s="1"/>
  <c r="Q60" i="3" s="1"/>
  <c r="R60" i="3"/>
  <c r="X38" i="3" l="1"/>
  <c r="X40" i="3"/>
  <c r="X39" i="3"/>
  <c r="AB42" i="3"/>
  <c r="AE38" i="3"/>
  <c r="AI42" i="3"/>
  <c r="AE39" i="3"/>
  <c r="AE40" i="3"/>
  <c r="AC40" i="3"/>
  <c r="AC38" i="3"/>
  <c r="AG42" i="3"/>
  <c r="AC39" i="3"/>
  <c r="O61" i="3"/>
  <c r="P61" i="3" s="1"/>
  <c r="Q61" i="3" s="1"/>
  <c r="R61" i="3"/>
  <c r="V40" i="3"/>
  <c r="V39" i="3"/>
  <c r="V38" i="3"/>
  <c r="Z42" i="3"/>
  <c r="W62" i="3"/>
  <c r="X62" i="3" s="1"/>
  <c r="Y62" i="3" s="1"/>
  <c r="S60" i="3"/>
  <c r="T60" i="3" s="1"/>
  <c r="U60" i="3" s="1"/>
  <c r="V60" i="3"/>
  <c r="AB40" i="3" l="1"/>
  <c r="AB39" i="3"/>
  <c r="AB38" i="3"/>
  <c r="AF42" i="3"/>
  <c r="W60" i="3"/>
  <c r="X60" i="3" s="1"/>
  <c r="Y60" i="3" s="1"/>
  <c r="V61" i="3"/>
  <c r="S61" i="3"/>
  <c r="T61" i="3" s="1"/>
  <c r="U61" i="3" s="1"/>
  <c r="AD62" i="3"/>
  <c r="AD42" i="3"/>
  <c r="Z39" i="3"/>
  <c r="Z40" i="3"/>
  <c r="Z38" i="3"/>
  <c r="AM42" i="3"/>
  <c r="AI39" i="3"/>
  <c r="AI40" i="3"/>
  <c r="AI38" i="3"/>
  <c r="AG39" i="3"/>
  <c r="AK42" i="3"/>
  <c r="AG40" i="3"/>
  <c r="AG38" i="3"/>
  <c r="AF38" i="3" l="1"/>
  <c r="AJ42" i="3"/>
  <c r="AF39" i="3"/>
  <c r="AF40" i="3"/>
  <c r="AK38" i="3"/>
  <c r="AO42" i="3"/>
  <c r="AK39" i="3"/>
  <c r="AK40" i="3"/>
  <c r="W61" i="3"/>
  <c r="X61" i="3" s="1"/>
  <c r="Y61" i="3" s="1"/>
  <c r="AD38" i="3"/>
  <c r="AH42" i="3"/>
  <c r="AD39" i="3"/>
  <c r="AD40" i="3"/>
  <c r="AD60" i="3"/>
  <c r="AE62" i="3"/>
  <c r="AF62" i="3" s="1"/>
  <c r="AG62" i="3" s="1"/>
  <c r="AH62" i="3"/>
  <c r="AQ42" i="3"/>
  <c r="AM38" i="3"/>
  <c r="AM40" i="3"/>
  <c r="AM39" i="3"/>
  <c r="AJ40" i="3" l="1"/>
  <c r="AJ38" i="3"/>
  <c r="AN42" i="3"/>
  <c r="AJ39" i="3"/>
  <c r="AH60" i="3"/>
  <c r="AE60" i="3"/>
  <c r="AF60" i="3" s="1"/>
  <c r="AG60" i="3" s="1"/>
  <c r="AD61" i="3"/>
  <c r="AS42" i="3"/>
  <c r="AO39" i="3"/>
  <c r="AO40" i="3"/>
  <c r="AO38" i="3"/>
  <c r="AU42" i="3"/>
  <c r="AQ38" i="3"/>
  <c r="AQ40" i="3"/>
  <c r="AQ39" i="3"/>
  <c r="AL62" i="3"/>
  <c r="AI62" i="3"/>
  <c r="AJ62" i="3" s="1"/>
  <c r="AK62" i="3" s="1"/>
  <c r="AH40" i="3"/>
  <c r="AH39" i="3"/>
  <c r="AL42" i="3"/>
  <c r="AH38" i="3"/>
  <c r="AN39" i="3" l="1"/>
  <c r="AN40" i="3"/>
  <c r="AN38" i="3"/>
  <c r="AR42" i="3"/>
  <c r="AM62" i="3"/>
  <c r="AN62" i="3" s="1"/>
  <c r="AO62" i="3" s="1"/>
  <c r="AP62" i="3"/>
  <c r="AI60" i="3"/>
  <c r="AJ60" i="3" s="1"/>
  <c r="AK60" i="3" s="1"/>
  <c r="AL60" i="3"/>
  <c r="AP42" i="3"/>
  <c r="AL40" i="3"/>
  <c r="AL38" i="3"/>
  <c r="AL39" i="3"/>
  <c r="AW42" i="3"/>
  <c r="AS39" i="3"/>
  <c r="AS40" i="3"/>
  <c r="AS38" i="3"/>
  <c r="AH61" i="3"/>
  <c r="AE61" i="3"/>
  <c r="AF61" i="3" s="1"/>
  <c r="AG61" i="3" s="1"/>
  <c r="AU40" i="3"/>
  <c r="AU39" i="3"/>
  <c r="AU38" i="3"/>
  <c r="D55" i="3"/>
  <c r="D57" i="3"/>
  <c r="D56" i="3"/>
  <c r="AV42" i="3" l="1"/>
  <c r="AR39" i="3"/>
  <c r="AR38" i="3"/>
  <c r="AR40" i="3"/>
  <c r="AT42" i="3"/>
  <c r="AP39" i="3"/>
  <c r="AP40" i="3"/>
  <c r="AP38" i="3"/>
  <c r="AM60" i="3"/>
  <c r="AN60" i="3" s="1"/>
  <c r="AO60" i="3" s="1"/>
  <c r="AP60" i="3"/>
  <c r="C55" i="3"/>
  <c r="C56" i="3"/>
  <c r="C57" i="3"/>
  <c r="AW40" i="3"/>
  <c r="AW39" i="3"/>
  <c r="AW38" i="3"/>
  <c r="AT62" i="3"/>
  <c r="AU62" i="3" s="1"/>
  <c r="AV62" i="3" s="1"/>
  <c r="AW62" i="3" s="1"/>
  <c r="AQ62" i="3"/>
  <c r="AR62" i="3" s="1"/>
  <c r="AS62" i="3" s="1"/>
  <c r="H56" i="3"/>
  <c r="H57" i="3"/>
  <c r="H55" i="3"/>
  <c r="AI61" i="3"/>
  <c r="AJ61" i="3" s="1"/>
  <c r="AK61" i="3" s="1"/>
  <c r="AL61" i="3"/>
  <c r="AV40" i="3" l="1"/>
  <c r="AV39" i="3"/>
  <c r="AV38" i="3"/>
  <c r="L57" i="3"/>
  <c r="L56" i="3"/>
  <c r="L55" i="3"/>
  <c r="E55" i="3"/>
  <c r="E56" i="3"/>
  <c r="E57" i="3"/>
  <c r="AM61" i="3"/>
  <c r="AN61" i="3" s="1"/>
  <c r="AO61" i="3" s="1"/>
  <c r="AP61" i="3"/>
  <c r="G55" i="3"/>
  <c r="G56" i="3"/>
  <c r="G57" i="3"/>
  <c r="AT38" i="3"/>
  <c r="AT39" i="3"/>
  <c r="AT40" i="3"/>
  <c r="AT60" i="3"/>
  <c r="AU60" i="3" s="1"/>
  <c r="AV60" i="3" s="1"/>
  <c r="AW60" i="3" s="1"/>
  <c r="AQ60" i="3"/>
  <c r="AR60" i="3" s="1"/>
  <c r="AS60" i="3" s="1"/>
  <c r="K55" i="3" l="1"/>
  <c r="K57" i="3"/>
  <c r="K56" i="3"/>
  <c r="AQ61" i="3"/>
  <c r="AR61" i="3" s="1"/>
  <c r="AS61" i="3" s="1"/>
  <c r="AT61" i="3"/>
  <c r="AU61" i="3" s="1"/>
  <c r="AV61" i="3" s="1"/>
  <c r="AW61" i="3" s="1"/>
  <c r="P57" i="3"/>
  <c r="P56" i="3"/>
  <c r="P55" i="3"/>
  <c r="B57" i="3"/>
  <c r="B55" i="3"/>
  <c r="B56" i="3"/>
  <c r="I57" i="3"/>
  <c r="I56" i="3"/>
  <c r="I55" i="3"/>
  <c r="M57" i="3" l="1"/>
  <c r="M56" i="3"/>
  <c r="M55" i="3"/>
  <c r="X59" i="3"/>
  <c r="T55" i="3"/>
  <c r="T56" i="3"/>
  <c r="T57" i="3"/>
  <c r="O57" i="3"/>
  <c r="O55" i="3"/>
  <c r="O56" i="3"/>
  <c r="F57" i="3"/>
  <c r="F56" i="3"/>
  <c r="F55" i="3"/>
  <c r="Q57" i="3" l="1"/>
  <c r="Q55" i="3"/>
  <c r="Q56" i="3"/>
  <c r="J55" i="3"/>
  <c r="J56" i="3"/>
  <c r="J57" i="3"/>
  <c r="X57" i="3"/>
  <c r="X56" i="3"/>
  <c r="X55" i="3"/>
  <c r="W59" i="3"/>
  <c r="S57" i="3"/>
  <c r="S56" i="3"/>
  <c r="S55" i="3"/>
  <c r="W57" i="3" l="1"/>
  <c r="W56" i="3"/>
  <c r="W55" i="3"/>
  <c r="AB56" i="3"/>
  <c r="AF59" i="3"/>
  <c r="AB55" i="3"/>
  <c r="AB57" i="3"/>
  <c r="N56" i="3"/>
  <c r="N57" i="3"/>
  <c r="N55" i="3"/>
  <c r="U56" i="3"/>
  <c r="Y59" i="3"/>
  <c r="U55" i="3"/>
  <c r="U57" i="3"/>
  <c r="AJ59" i="3" l="1"/>
  <c r="AF57" i="3"/>
  <c r="AF55" i="3"/>
  <c r="AF56" i="3"/>
  <c r="Y56" i="3"/>
  <c r="Y57" i="3"/>
  <c r="Y55" i="3"/>
  <c r="AA56" i="3"/>
  <c r="AA57" i="3"/>
  <c r="AE59" i="3"/>
  <c r="AA55" i="3"/>
  <c r="R57" i="3"/>
  <c r="R56" i="3"/>
  <c r="R55" i="3"/>
  <c r="V59" i="3"/>
  <c r="AC56" i="3" l="1"/>
  <c r="AC57" i="3"/>
  <c r="AG59" i="3"/>
  <c r="AC55" i="3"/>
  <c r="AI59" i="3"/>
  <c r="AE56" i="3"/>
  <c r="AE55" i="3"/>
  <c r="AE57" i="3"/>
  <c r="V55" i="3"/>
  <c r="V56" i="3"/>
  <c r="V57" i="3"/>
  <c r="AJ57" i="3"/>
  <c r="AJ56" i="3"/>
  <c r="AJ55" i="3"/>
  <c r="AN59" i="3"/>
  <c r="AI56" i="3" l="1"/>
  <c r="AM59" i="3"/>
  <c r="AI55" i="3"/>
  <c r="AI57" i="3"/>
  <c r="AR59" i="3"/>
  <c r="AN55" i="3"/>
  <c r="AN57" i="3"/>
  <c r="AN56" i="3"/>
  <c r="AD59" i="3"/>
  <c r="Z55" i="3"/>
  <c r="Z56" i="3"/>
  <c r="Z57" i="3"/>
  <c r="AK59" i="3"/>
  <c r="AG55" i="3"/>
  <c r="AG57" i="3"/>
  <c r="AG56" i="3"/>
  <c r="AO59" i="3" l="1"/>
  <c r="AK55" i="3"/>
  <c r="AK56" i="3"/>
  <c r="AK57" i="3"/>
  <c r="AV59" i="3"/>
  <c r="AR56" i="3"/>
  <c r="AR57" i="3"/>
  <c r="AR55" i="3"/>
  <c r="AD57" i="3"/>
  <c r="AD56" i="3"/>
  <c r="AD55" i="3"/>
  <c r="AH59" i="3"/>
  <c r="AQ59" i="3"/>
  <c r="AM55" i="3"/>
  <c r="AM56" i="3"/>
  <c r="AM57" i="3"/>
  <c r="AH56" i="3" l="1"/>
  <c r="AH57" i="3"/>
  <c r="AL59" i="3"/>
  <c r="AH55" i="3"/>
  <c r="AV57" i="3"/>
  <c r="AV56" i="3"/>
  <c r="AV55" i="3"/>
  <c r="AU59" i="3"/>
  <c r="AQ55" i="3"/>
  <c r="AQ56" i="3"/>
  <c r="AQ57" i="3"/>
  <c r="AO55" i="3"/>
  <c r="AO56" i="3"/>
  <c r="AO57" i="3"/>
  <c r="AS59" i="3"/>
  <c r="AU56" i="3" l="1"/>
  <c r="AU57" i="3"/>
  <c r="AU55" i="3"/>
  <c r="AW59" i="3"/>
  <c r="AS57" i="3"/>
  <c r="AS55" i="3"/>
  <c r="AS56" i="3"/>
  <c r="AP59" i="3"/>
  <c r="AL57" i="3"/>
  <c r="AL55" i="3"/>
  <c r="AL56" i="3"/>
  <c r="AW55" i="3" l="1"/>
  <c r="AW56" i="3"/>
  <c r="AW57" i="3"/>
  <c r="AT59" i="3"/>
  <c r="AP57" i="3"/>
  <c r="AP56" i="3"/>
  <c r="AP55" i="3"/>
  <c r="AT57" i="3" l="1"/>
  <c r="AT55" i="3"/>
  <c r="AT56" i="3"/>
</calcChain>
</file>

<file path=xl/sharedStrings.xml><?xml version="1.0" encoding="utf-8"?>
<sst xmlns="http://schemas.openxmlformats.org/spreadsheetml/2006/main" count="481" uniqueCount="34">
  <si>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</si>
  <si>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</si>
  <si>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</si>
  <si>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</si>
  <si>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</si>
  <si>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</si>
  <si>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</si>
  <si>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</si>
  <si>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</si>
  <si>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</si>
  <si>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</si>
  <si>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</si>
  <si>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Уровень напряжения</t>
  </si>
  <si>
    <t>ВН</t>
  </si>
  <si>
    <t>СН I</t>
  </si>
  <si>
    <t>СН II</t>
  </si>
  <si>
    <t>НН</t>
  </si>
  <si>
    <t>плата за иные услуги</t>
  </si>
  <si>
    <r>
      <t>Предельный уровень нерегулируемых цен (рублей/МВт</t>
    </r>
    <r>
      <rPr>
        <b/>
        <sz val="10"/>
        <color theme="1"/>
        <rFont val="Calibri"/>
        <family val="2"/>
        <charset val="204"/>
      </rPr>
      <t>·</t>
    </r>
    <r>
      <rPr>
        <b/>
        <sz val="10"/>
        <color theme="1"/>
        <rFont val="Arial"/>
        <family val="2"/>
        <charset val="204"/>
      </rPr>
      <t>ч без НДС)</t>
    </r>
  </si>
  <si>
    <t>от 670 кВт до 10МВт</t>
  </si>
  <si>
    <t>Индексация на 01.12.2022 по 31.12.2023</t>
  </si>
  <si>
    <t>СН до150 кВт</t>
  </si>
  <si>
    <t>СН от 150 кВт до 670 кВт</t>
  </si>
  <si>
    <t>СН от 670 кВт до 10МВт</t>
  </si>
  <si>
    <t>СН более 10МВт</t>
  </si>
  <si>
    <t>услуги по передаче</t>
  </si>
  <si>
    <t>цена покупки на ОРЭМ</t>
  </si>
  <si>
    <t>Потребители, рассчитывающиеся по 1-ой ценовой категории</t>
  </si>
  <si>
    <t>Сбытовая надбавка</t>
  </si>
  <si>
    <t>до 670 кВт</t>
  </si>
  <si>
    <t>более10 МВт</t>
  </si>
  <si>
    <t>средневзв. цена покупки э/э(м)</t>
  </si>
  <si>
    <r>
      <t>Нерегулируемая цена на э/э
(рублей/МВт</t>
    </r>
    <r>
      <rPr>
        <b/>
        <sz val="9"/>
        <color theme="1"/>
        <rFont val="Calibri"/>
        <family val="2"/>
        <charset val="204"/>
      </rPr>
      <t>·</t>
    </r>
    <r>
      <rPr>
        <b/>
        <sz val="9"/>
        <color theme="1"/>
        <rFont val="Arial"/>
        <family val="2"/>
        <charset val="204"/>
      </rPr>
      <t>ч без НДС)</t>
    </r>
  </si>
  <si>
    <t>Индексация на 01.12.2023 по 31.12.2024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</si>
</sst>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&quot;р.&quot;_-;\-* #,##0.00&quot;р.&quot;_-;_-* &quot;-&quot;??&quot;р.&quot;_-;_-@_-"/>
    <numFmt numFmtId="165" formatCode="_-* #,##0.00_р_._-;\-* #,##0.00_р_._-;_-* &quot;-&quot;??_р_._-;_-@_-"/>
    <numFmt numFmtId="166" formatCode="#,##0.00_р_."/>
    <numFmt numFmtId="167" formatCode="#,##0.000"/>
    <numFmt numFmtId="168" formatCode="0.0%"/>
  </numFmts>
  <fonts count="3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0"/>
      <name val="Helv"/>
    </font>
    <font>
      <sz val="11"/>
      <color indexed="8"/>
      <name val="Calibri"/>
      <family val="2"/>
      <charset val="204"/>
    </font>
    <font>
      <sz val="10"/>
      <name val="MS Sans Serif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2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10"/>
      <name val="Calibri"/>
      <family val="2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indexed="8"/>
      <name val="Arial"/>
      <family val="2"/>
      <charset val="204"/>
    </font>
    <font>
      <b/>
      <sz val="15"/>
      <color indexed="56"/>
      <name val="Calibri"/>
      <family val="2"/>
      <charset val="204"/>
    </font>
    <font>
      <b/>
      <sz val="10"/>
      <color theme="1"/>
      <name val="Calibri"/>
      <family val="2"/>
      <charset val="204"/>
    </font>
    <font>
      <b/>
      <sz val="10.5"/>
      <color theme="1"/>
      <name val="Arial"/>
      <family val="2"/>
      <charset val="204"/>
    </font>
    <font>
      <sz val="11"/>
      <color theme="1"/>
      <name val="Calibri"/>
      <family val="2"/>
      <scheme val="minor"/>
    </font>
    <font>
      <sz val="10"/>
      <name val="Tahoma"/>
      <family val="2"/>
      <charset val="204"/>
    </font>
    <font>
      <sz val="10"/>
      <color theme="1"/>
      <name val="Calibri"/>
      <family val="2"/>
      <charset val="204"/>
      <scheme val="minor"/>
    </font>
    <font>
      <sz val="10"/>
      <color rgb="FFFF0000"/>
      <name val="Arial"/>
      <family val="2"/>
      <charset val="204"/>
    </font>
    <font>
      <sz val="10"/>
      <color rgb="FF0000FF"/>
      <name val="Arial"/>
      <family val="2"/>
      <charset val="204"/>
    </font>
    <font>
      <sz val="8"/>
      <name val="Arial"/>
      <family val="2"/>
    </font>
    <font>
      <sz val="8"/>
      <name val="Arial"/>
      <family val="2"/>
      <charset val="204"/>
    </font>
    <font>
      <i/>
      <sz val="11"/>
      <color indexed="23"/>
      <name val="Calibri"/>
      <family val="2"/>
      <charset val="204"/>
    </font>
    <font>
      <b/>
      <sz val="9"/>
      <color theme="1"/>
      <name val="Arial"/>
      <family val="2"/>
      <charset val="204"/>
    </font>
    <font>
      <b/>
      <sz val="9"/>
      <color theme="1"/>
      <name val="Calibri"/>
      <family val="2"/>
      <charset val="204"/>
    </font>
    <font>
      <sz val="9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55"/>
      </patternFill>
    </fill>
    <fill>
      <patternFill patternType="solid">
        <fgColor rgb="FFCCFFCC"/>
        <bgColor indexed="64"/>
      </patternFill>
    </fill>
    <fill>
      <patternFill patternType="solid">
        <fgColor indexed="31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79998168889431442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87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5" fillId="0" borderId="0"/>
    <xf numFmtId="0" fontId="6" fillId="0" borderId="0"/>
    <xf numFmtId="9" fontId="6" fillId="0" borderId="0" applyFont="0" applyFill="0" applyBorder="0" applyAlignment="0" applyProtection="0"/>
    <xf numFmtId="0" fontId="5" fillId="0" borderId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3" fillId="0" borderId="0"/>
    <xf numFmtId="0" fontId="6" fillId="0" borderId="0"/>
    <xf numFmtId="0" fontId="1" fillId="0" borderId="0"/>
    <xf numFmtId="0" fontId="7" fillId="0" borderId="0"/>
    <xf numFmtId="0" fontId="8" fillId="0" borderId="28" applyNumberFormat="0" applyFill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6" fillId="5" borderId="29" applyNumberFormat="0" applyFont="0" applyAlignment="0" applyProtection="0"/>
    <xf numFmtId="0" fontId="11" fillId="0" borderId="30" applyNumberFormat="0" applyFill="0" applyAlignment="0" applyProtection="0"/>
    <xf numFmtId="0" fontId="12" fillId="6" borderId="31" applyNumberFormat="0" applyAlignment="0" applyProtection="0"/>
    <xf numFmtId="0" fontId="13" fillId="0" borderId="0" applyNumberFormat="0" applyFill="0" applyBorder="0" applyAlignment="0" applyProtection="0"/>
    <xf numFmtId="0" fontId="1" fillId="0" borderId="0"/>
    <xf numFmtId="0" fontId="6" fillId="8" borderId="0" applyNumberFormat="0" applyBorder="0" applyAlignment="0" applyProtection="0"/>
    <xf numFmtId="0" fontId="17" fillId="0" borderId="48" applyNumberFormat="0" applyFill="0" applyAlignment="0" applyProtection="0"/>
    <xf numFmtId="0" fontId="16" fillId="0" borderId="0"/>
    <xf numFmtId="165" fontId="3" fillId="0" borderId="0" applyFont="0" applyFill="0" applyBorder="0" applyAlignment="0" applyProtection="0"/>
    <xf numFmtId="165" fontId="20" fillId="0" borderId="0" applyFont="0" applyFill="0" applyBorder="0" applyAlignment="0" applyProtection="0"/>
    <xf numFmtId="0" fontId="21" fillId="0" borderId="0"/>
    <xf numFmtId="0" fontId="1" fillId="0" borderId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6" fillId="0" borderId="0">
      <alignment horizontal="left"/>
    </xf>
    <xf numFmtId="0" fontId="25" fillId="0" borderId="0"/>
    <xf numFmtId="0" fontId="1" fillId="0" borderId="0"/>
    <xf numFmtId="0" fontId="27" fillId="0" borderId="0" applyNumberFormat="0" applyFill="0" applyBorder="0" applyAlignment="0" applyProtection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27" fillId="0" borderId="0" applyNumberFormat="0" applyFill="0" applyBorder="0" applyAlignment="0" applyProtection="0"/>
  </cellStyleXfs>
  <cellXfs count="77">
    <xf numFmtId="0" fontId="0" fillId="0" borderId="0" xfId="0"/>
    <xf numFmtId="0" fontId="22" fillId="0" borderId="0" xfId="0" applyFont="1"/>
    <xf numFmtId="4" fontId="23" fillId="2" borderId="37" xfId="12" applyNumberFormat="1" applyFont="1" applyFill="1" applyBorder="1" applyAlignment="1">
      <alignment horizontal="center" vertical="center" wrapText="1"/>
    </xf>
    <xf numFmtId="167" fontId="15" fillId="7" borderId="11" xfId="12" applyNumberFormat="1" applyFont="1" applyFill="1" applyBorder="1" applyAlignment="1">
      <alignment horizontal="center" vertical="center" wrapText="1"/>
    </xf>
    <xf numFmtId="4" fontId="23" fillId="2" borderId="35" xfId="12" applyNumberFormat="1" applyFont="1" applyFill="1" applyBorder="1" applyAlignment="1">
      <alignment horizontal="center" vertical="center" wrapText="1"/>
    </xf>
    <xf numFmtId="167" fontId="15" fillId="7" borderId="23" xfId="12" applyNumberFormat="1" applyFont="1" applyFill="1" applyBorder="1" applyAlignment="1">
      <alignment horizontal="center" vertical="center" wrapText="1"/>
    </xf>
    <xf numFmtId="9" fontId="2" fillId="0" borderId="6" xfId="1" applyFont="1" applyBorder="1" applyAlignment="1">
      <alignment horizontal="center"/>
    </xf>
    <xf numFmtId="9" fontId="2" fillId="0" borderId="5" xfId="1" applyFont="1" applyBorder="1" applyAlignment="1">
      <alignment horizontal="center"/>
    </xf>
    <xf numFmtId="9" fontId="2" fillId="0" borderId="13" xfId="1" applyFont="1" applyBorder="1" applyAlignment="1">
      <alignment horizontal="center"/>
    </xf>
    <xf numFmtId="4" fontId="14" fillId="10" borderId="35" xfId="12" applyNumberFormat="1" applyFont="1" applyFill="1" applyBorder="1" applyAlignment="1">
      <alignment horizontal="center" vertical="center" wrapText="1"/>
    </xf>
    <xf numFmtId="49" fontId="14" fillId="2" borderId="41" xfId="12" applyNumberFormat="1" applyFont="1" applyFill="1" applyBorder="1" applyAlignment="1">
      <alignment horizontal="left" vertical="center" wrapText="1" indent="2"/>
    </xf>
    <xf numFmtId="4" fontId="14" fillId="2" borderId="1" xfId="12" applyNumberFormat="1" applyFont="1" applyFill="1" applyBorder="1" applyAlignment="1">
      <alignment horizontal="center" vertical="center" wrapText="1"/>
    </xf>
    <xf numFmtId="4" fontId="14" fillId="2" borderId="8" xfId="12" applyNumberFormat="1" applyFont="1" applyFill="1" applyBorder="1" applyAlignment="1">
      <alignment horizontal="center" vertical="center" wrapText="1"/>
    </xf>
    <xf numFmtId="4" fontId="14" fillId="10" borderId="37" xfId="12" applyNumberFormat="1" applyFont="1" applyFill="1" applyBorder="1" applyAlignment="1">
      <alignment horizontal="center" vertical="center" wrapText="1"/>
    </xf>
    <xf numFmtId="4" fontId="14" fillId="2" borderId="2" xfId="12" applyNumberFormat="1" applyFont="1" applyFill="1" applyBorder="1" applyAlignment="1">
      <alignment horizontal="center" vertical="center" wrapText="1"/>
    </xf>
    <xf numFmtId="4" fontId="14" fillId="10" borderId="38" xfId="12" applyNumberFormat="1" applyFont="1" applyFill="1" applyBorder="1" applyAlignment="1">
      <alignment horizontal="center" vertical="center" wrapText="1"/>
    </xf>
    <xf numFmtId="9" fontId="2" fillId="0" borderId="0" xfId="1" applyFont="1" applyBorder="1" applyAlignment="1">
      <alignment horizontal="center"/>
    </xf>
    <xf numFmtId="0" fontId="30" fillId="0" borderId="16" xfId="0" applyFont="1" applyBorder="1" applyAlignment="1">
      <alignment horizontal="center" wrapText="1"/>
    </xf>
    <xf numFmtId="0" fontId="30" fillId="0" borderId="17" xfId="0" applyFont="1" applyBorder="1" applyAlignment="1">
      <alignment horizontal="center" wrapText="1"/>
    </xf>
    <xf numFmtId="0" fontId="30" fillId="0" borderId="22" xfId="0" applyFont="1" applyBorder="1" applyAlignment="1">
      <alignment horizontal="center" wrapText="1"/>
    </xf>
    <xf numFmtId="4" fontId="23" fillId="2" borderId="38" xfId="12" applyNumberFormat="1" applyFont="1" applyFill="1" applyBorder="1" applyAlignment="1">
      <alignment horizontal="center" vertical="center" wrapText="1"/>
    </xf>
    <xf numFmtId="167" fontId="15" fillId="7" borderId="12" xfId="12" applyNumberFormat="1" applyFont="1" applyFill="1" applyBorder="1" applyAlignment="1">
      <alignment horizontal="center" vertical="center" wrapText="1"/>
    </xf>
    <xf numFmtId="4" fontId="14" fillId="2" borderId="4" xfId="12" applyNumberFormat="1" applyFont="1" applyFill="1" applyBorder="1" applyAlignment="1">
      <alignment horizontal="center" vertical="center" wrapText="1"/>
    </xf>
    <xf numFmtId="4" fontId="14" fillId="10" borderId="36" xfId="12" applyNumberFormat="1" applyFont="1" applyFill="1" applyBorder="1" applyAlignment="1">
      <alignment horizontal="center" vertical="center" wrapText="1"/>
    </xf>
    <xf numFmtId="4" fontId="23" fillId="2" borderId="36" xfId="12" applyNumberFormat="1" applyFont="1" applyFill="1" applyBorder="1" applyAlignment="1">
      <alignment horizontal="center" vertical="center" wrapText="1"/>
    </xf>
    <xf numFmtId="167" fontId="15" fillId="7" borderId="26" xfId="12" applyNumberFormat="1" applyFont="1" applyFill="1" applyBorder="1" applyAlignment="1">
      <alignment horizontal="center" vertical="center" wrapText="1"/>
    </xf>
    <xf numFmtId="4" fontId="14" fillId="2" borderId="18" xfId="12" applyNumberFormat="1" applyFont="1" applyFill="1" applyBorder="1" applyAlignment="1">
      <alignment horizontal="center" vertical="center" wrapText="1"/>
    </xf>
    <xf numFmtId="4" fontId="14" fillId="10" borderId="50" xfId="12" applyNumberFormat="1" applyFont="1" applyFill="1" applyBorder="1" applyAlignment="1">
      <alignment horizontal="center" vertical="center" wrapText="1"/>
    </xf>
    <xf numFmtId="4" fontId="23" fillId="2" borderId="50" xfId="12" applyNumberFormat="1" applyFont="1" applyFill="1" applyBorder="1" applyAlignment="1">
      <alignment horizontal="center" vertical="center" wrapText="1"/>
    </xf>
    <xf numFmtId="0" fontId="31" fillId="0" borderId="39" xfId="0" applyFont="1" applyBorder="1" applyAlignment="1">
      <alignment horizontal="center"/>
    </xf>
    <xf numFmtId="49" fontId="14" fillId="10" borderId="40" xfId="12" applyNumberFormat="1" applyFont="1" applyFill="1" applyBorder="1" applyAlignment="1">
      <alignment horizontal="left" vertical="center" wrapText="1" indent="2"/>
    </xf>
    <xf numFmtId="49" fontId="23" fillId="2" borderId="40" xfId="12" applyNumberFormat="1" applyFont="1" applyFill="1" applyBorder="1" applyAlignment="1">
      <alignment horizontal="left" vertical="center" wrapText="1" indent="2"/>
    </xf>
    <xf numFmtId="49" fontId="24" fillId="11" borderId="34" xfId="12" applyNumberFormat="1" applyFont="1" applyFill="1" applyBorder="1" applyAlignment="1">
      <alignment horizontal="left" vertical="center" wrapText="1" indent="2"/>
    </xf>
    <xf numFmtId="49" fontId="24" fillId="11" borderId="41" xfId="12" applyNumberFormat="1" applyFont="1" applyFill="1" applyBorder="1" applyAlignment="1">
      <alignment horizontal="left" vertical="center" wrapText="1" indent="2"/>
    </xf>
    <xf numFmtId="49" fontId="24" fillId="11" borderId="43" xfId="12" applyNumberFormat="1" applyFont="1" applyFill="1" applyBorder="1" applyAlignment="1">
      <alignment horizontal="left" vertical="center" wrapText="1" indent="2"/>
    </xf>
    <xf numFmtId="49" fontId="14" fillId="2" borderId="46" xfId="12" applyNumberFormat="1" applyFont="1" applyFill="1" applyBorder="1" applyAlignment="1">
      <alignment horizontal="left" vertical="center" wrapText="1" indent="2"/>
    </xf>
    <xf numFmtId="4" fontId="14" fillId="9" borderId="36" xfId="12" applyNumberFormat="1" applyFont="1" applyFill="1" applyBorder="1" applyAlignment="1">
      <alignment horizontal="center" vertical="center" wrapText="1"/>
    </xf>
    <xf numFmtId="4" fontId="14" fillId="9" borderId="37" xfId="12" applyNumberFormat="1" applyFont="1" applyFill="1" applyBorder="1" applyAlignment="1">
      <alignment horizontal="center" vertical="center" wrapText="1"/>
    </xf>
    <xf numFmtId="4" fontId="14" fillId="9" borderId="35" xfId="12" applyNumberFormat="1" applyFont="1" applyFill="1" applyBorder="1" applyAlignment="1">
      <alignment horizontal="center" vertical="center" wrapText="1"/>
    </xf>
    <xf numFmtId="4" fontId="14" fillId="9" borderId="50" xfId="12" applyNumberFormat="1" applyFont="1" applyFill="1" applyBorder="1" applyAlignment="1">
      <alignment horizontal="center" vertical="center" wrapText="1"/>
    </xf>
    <xf numFmtId="4" fontId="14" fillId="9" borderId="38" xfId="12" applyNumberFormat="1" applyFont="1" applyFill="1" applyBorder="1" applyAlignment="1">
      <alignment horizontal="center" vertical="center" wrapText="1"/>
    </xf>
    <xf numFmtId="168" fontId="2" fillId="0" borderId="6" xfId="1" applyNumberFormat="1" applyFont="1" applyBorder="1" applyAlignment="1">
      <alignment horizontal="center"/>
    </xf>
    <xf numFmtId="168" fontId="2" fillId="0" borderId="5" xfId="1" applyNumberFormat="1" applyFont="1" applyBorder="1" applyAlignment="1">
      <alignment horizontal="center"/>
    </xf>
    <xf numFmtId="168" fontId="2" fillId="0" borderId="13" xfId="1" applyNumberFormat="1" applyFont="1" applyBorder="1" applyAlignment="1">
      <alignment horizontal="center"/>
    </xf>
    <xf numFmtId="4" fontId="22" fillId="0" borderId="0" xfId="0" applyNumberFormat="1" applyFont="1"/>
    <xf numFmtId="0" fontId="2" fillId="0" borderId="40" xfId="0" applyFont="1" applyBorder="1" applyAlignment="1">
      <alignment horizontal="center" vertical="center" wrapText="1"/>
    </xf>
    <xf numFmtId="0" fontId="2" fillId="0" borderId="46" xfId="0" applyFont="1" applyBorder="1" applyAlignment="1">
      <alignment horizontal="center" vertical="center" wrapText="1"/>
    </xf>
    <xf numFmtId="4" fontId="14" fillId="2" borderId="24" xfId="12" applyNumberFormat="1" applyFont="1" applyFill="1" applyBorder="1" applyAlignment="1">
      <alignment horizontal="center" vertical="center" wrapText="1"/>
    </xf>
    <xf numFmtId="4" fontId="14" fillId="2" borderId="15" xfId="12" applyNumberFormat="1" applyFont="1" applyFill="1" applyBorder="1" applyAlignment="1">
      <alignment horizontal="center" vertical="center" wrapText="1"/>
    </xf>
    <xf numFmtId="4" fontId="14" fillId="2" borderId="25" xfId="12" applyNumberFormat="1" applyFont="1" applyFill="1" applyBorder="1" applyAlignment="1">
      <alignment horizontal="center" vertical="center" wrapText="1"/>
    </xf>
    <xf numFmtId="4" fontId="24" fillId="11" borderId="47" xfId="12" applyNumberFormat="1" applyFont="1" applyFill="1" applyBorder="1" applyAlignment="1">
      <alignment horizontal="center" vertical="center" wrapText="1"/>
    </xf>
    <xf numFmtId="4" fontId="24" fillId="11" borderId="3" xfId="12" applyNumberFormat="1" applyFont="1" applyFill="1" applyBorder="1" applyAlignment="1">
      <alignment horizontal="center" vertical="center" wrapText="1"/>
    </xf>
    <xf numFmtId="167" fontId="15" fillId="7" borderId="3" xfId="12" applyNumberFormat="1" applyFont="1" applyFill="1" applyBorder="1" applyAlignment="1">
      <alignment horizontal="center" vertical="center" wrapText="1"/>
    </xf>
    <xf numFmtId="167" fontId="15" fillId="7" borderId="44" xfId="12" applyNumberFormat="1" applyFont="1" applyFill="1" applyBorder="1" applyAlignment="1">
      <alignment horizontal="center" vertical="center" wrapText="1"/>
    </xf>
    <xf numFmtId="167" fontId="15" fillId="7" borderId="32" xfId="12" applyNumberFormat="1" applyFont="1" applyFill="1" applyBorder="1" applyAlignment="1">
      <alignment horizontal="center" vertical="center" wrapText="1"/>
    </xf>
    <xf numFmtId="0" fontId="19" fillId="7" borderId="42" xfId="12" applyFont="1" applyFill="1" applyBorder="1" applyAlignment="1">
      <alignment horizontal="center" vertical="center" wrapText="1"/>
    </xf>
    <xf numFmtId="0" fontId="19" fillId="7" borderId="46" xfId="12" applyFont="1" applyFill="1" applyBorder="1" applyAlignment="1">
      <alignment horizontal="center" vertical="center" wrapText="1"/>
    </xf>
    <xf numFmtId="167" fontId="28" fillId="7" borderId="27" xfId="12" applyNumberFormat="1" applyFont="1" applyFill="1" applyBorder="1" applyAlignment="1">
      <alignment horizontal="center" vertical="center" wrapText="1"/>
    </xf>
    <xf numFmtId="167" fontId="28" fillId="7" borderId="52" xfId="12" applyNumberFormat="1" applyFont="1" applyFill="1" applyBorder="1" applyAlignment="1">
      <alignment horizontal="center" vertical="center" wrapText="1"/>
    </xf>
    <xf numFmtId="167" fontId="28" fillId="7" borderId="51" xfId="12" applyNumberFormat="1" applyFont="1" applyFill="1" applyBorder="1" applyAlignment="1">
      <alignment horizontal="center" vertical="center" wrapText="1"/>
    </xf>
    <xf numFmtId="4" fontId="24" fillId="11" borderId="19" xfId="12" applyNumberFormat="1" applyFont="1" applyFill="1" applyBorder="1" applyAlignment="1">
      <alignment horizontal="center" vertical="center" wrapText="1"/>
    </xf>
    <xf numFmtId="4" fontId="24" fillId="11" borderId="49" xfId="12" applyNumberFormat="1" applyFont="1" applyFill="1" applyBorder="1" applyAlignment="1">
      <alignment horizontal="center" vertical="center" wrapText="1"/>
    </xf>
    <xf numFmtId="4" fontId="24" fillId="11" borderId="20" xfId="12" applyNumberFormat="1" applyFont="1" applyFill="1" applyBorder="1" applyAlignment="1">
      <alignment horizontal="center" vertical="center" wrapText="1"/>
    </xf>
    <xf numFmtId="4" fontId="24" fillId="11" borderId="44" xfId="12" applyNumberFormat="1" applyFont="1" applyFill="1" applyBorder="1" applyAlignment="1">
      <alignment horizontal="center" vertical="center" wrapText="1"/>
    </xf>
    <xf numFmtId="4" fontId="24" fillId="11" borderId="32" xfId="12" applyNumberFormat="1" applyFont="1" applyFill="1" applyBorder="1" applyAlignment="1">
      <alignment horizontal="center" vertical="center" wrapText="1"/>
    </xf>
    <xf numFmtId="4" fontId="24" fillId="11" borderId="45" xfId="12" applyNumberFormat="1" applyFont="1" applyFill="1" applyBorder="1" applyAlignment="1">
      <alignment horizontal="center" vertical="center" wrapText="1"/>
    </xf>
    <xf numFmtId="4" fontId="24" fillId="11" borderId="33" xfId="12" applyNumberFormat="1" applyFont="1" applyFill="1" applyBorder="1" applyAlignment="1">
      <alignment horizontal="center" vertical="center" wrapText="1"/>
    </xf>
    <xf numFmtId="0" fontId="31" fillId="0" borderId="21" xfId="0" applyFont="1" applyBorder="1" applyAlignment="1">
      <alignment horizontal="center"/>
    </xf>
    <xf numFmtId="0" fontId="31" fillId="0" borderId="9" xfId="0" applyFont="1" applyBorder="1" applyAlignment="1">
      <alignment horizontal="center"/>
    </xf>
    <xf numFmtId="0" fontId="31" fillId="0" borderId="14" xfId="0" applyFont="1" applyBorder="1" applyAlignment="1">
      <alignment horizontal="center"/>
    </xf>
    <xf numFmtId="0" fontId="31" fillId="0" borderId="7" xfId="0" applyFont="1" applyBorder="1" applyAlignment="1">
      <alignment horizontal="center"/>
    </xf>
    <xf numFmtId="0" fontId="31" fillId="0" borderId="10" xfId="0" applyFont="1" applyBorder="1" applyAlignment="1">
      <alignment horizontal="center"/>
    </xf>
    <xf numFmtId="0" fontId="31" fillId="9" borderId="21" xfId="0" applyFont="1" applyFill="1" applyBorder="1" applyAlignment="1">
      <alignment horizontal="center"/>
    </xf>
    <xf numFmtId="0" fontId="31" fillId="9" borderId="9" xfId="0" applyFont="1" applyFill="1" applyBorder="1" applyAlignment="1">
      <alignment horizontal="center"/>
    </xf>
    <xf numFmtId="0" fontId="31" fillId="9" borderId="14" xfId="0" applyFont="1" applyFill="1" applyBorder="1" applyAlignment="1">
      <alignment horizontal="center"/>
    </xf>
    <xf numFmtId="0" fontId="31" fillId="9" borderId="7" xfId="0" applyFont="1" applyFill="1" applyBorder="1" applyAlignment="1">
      <alignment horizontal="center"/>
    </xf>
    <xf numFmtId="0" fontId="31" fillId="9" borderId="10" xfId="0" applyFont="1" applyFill="1" applyBorder="1" applyAlignment="1">
      <alignment horizontal="center"/>
    </xf>
  </cellXfs>
  <cellStyles count="87">
    <cellStyle name=" 1" xfId="3" xr:uid="{00000000-0005-0000-0000-000000000000}"/>
    <cellStyle name="Normal_Sheet1" xfId="24" xr:uid="{00000000-0005-0000-0000-000001000000}"/>
    <cellStyle name="Денежный 2" xfId="56" xr:uid="{00000000-0005-0000-0000-000002000000}"/>
    <cellStyle name="Обычный" xfId="0" builtinId="0"/>
    <cellStyle name="Обычный 10" xfId="54" xr:uid="{00000000-0005-0000-0000-000004000000}"/>
    <cellStyle name="Обычный 10 2" xfId="79" xr:uid="{00000000-0005-0000-0000-000005000000}"/>
    <cellStyle name="Обычный 11" xfId="57" xr:uid="{00000000-0005-0000-0000-000006000000}"/>
    <cellStyle name="Обычный 11 2" xfId="80" xr:uid="{00000000-0005-0000-0000-000007000000}"/>
    <cellStyle name="Обычный 12" xfId="40" xr:uid="{00000000-0005-0000-0000-000008000000}"/>
    <cellStyle name="Обычный 13" xfId="27" xr:uid="{00000000-0005-0000-0000-000009000000}"/>
    <cellStyle name="Обычный 14" xfId="2" xr:uid="{00000000-0005-0000-0000-00000A000000}"/>
    <cellStyle name="Обычный 14 2" xfId="81" xr:uid="{00000000-0005-0000-0000-00000B000000}"/>
    <cellStyle name="Обычный 2" xfId="4" xr:uid="{00000000-0005-0000-0000-00000C000000}"/>
    <cellStyle name="Обычный 2 2" xfId="13" xr:uid="{00000000-0005-0000-0000-00000D000000}"/>
    <cellStyle name="Обычный 2 2 2" xfId="39" xr:uid="{00000000-0005-0000-0000-00000E000000}"/>
    <cellStyle name="Обычный 2 2 2 2" xfId="51" xr:uid="{00000000-0005-0000-0000-00000F000000}"/>
    <cellStyle name="Обычный 2 2 2 2 2" xfId="76" xr:uid="{00000000-0005-0000-0000-000010000000}"/>
    <cellStyle name="Обычный 2 2 2 3" xfId="65" xr:uid="{00000000-0005-0000-0000-000011000000}"/>
    <cellStyle name="Обычный 2 2 2 4" xfId="84" xr:uid="{00000000-0005-0000-0000-000012000000}"/>
    <cellStyle name="Обычный 2 2 3" xfId="83" xr:uid="{00000000-0005-0000-0000-000013000000}"/>
    <cellStyle name="Обычный 2 3" xfId="37" xr:uid="{00000000-0005-0000-0000-000014000000}"/>
    <cellStyle name="Обычный 2 3 2" xfId="50" xr:uid="{00000000-0005-0000-0000-000015000000}"/>
    <cellStyle name="Обычный 2 3 2 2" xfId="75" xr:uid="{00000000-0005-0000-0000-000016000000}"/>
    <cellStyle name="Обычный 2 3 3" xfId="64" xr:uid="{00000000-0005-0000-0000-000017000000}"/>
    <cellStyle name="Обычный 2 3 4" xfId="85" xr:uid="{00000000-0005-0000-0000-000018000000}"/>
    <cellStyle name="Обычный 2 4" xfId="82" xr:uid="{00000000-0005-0000-0000-000019000000}"/>
    <cellStyle name="Обычный 3" xfId="12" xr:uid="{00000000-0005-0000-0000-00001A000000}"/>
    <cellStyle name="Обычный 3 2" xfId="28" xr:uid="{00000000-0005-0000-0000-00001B000000}"/>
    <cellStyle name="Обычный 3 2 2" xfId="34" xr:uid="{00000000-0005-0000-0000-00001C000000}"/>
    <cellStyle name="Обычный 3 2 2 2" xfId="49" xr:uid="{00000000-0005-0000-0000-00001D000000}"/>
    <cellStyle name="Обычный 3 2 2 2 2" xfId="74" xr:uid="{00000000-0005-0000-0000-00001E000000}"/>
    <cellStyle name="Обычный 3 2 2 3" xfId="63" xr:uid="{00000000-0005-0000-0000-00001F000000}"/>
    <cellStyle name="Обычный 3 2 3" xfId="46" xr:uid="{00000000-0005-0000-0000-000020000000}"/>
    <cellStyle name="Обычный 3 2 3 2" xfId="71" xr:uid="{00000000-0005-0000-0000-000021000000}"/>
    <cellStyle name="Обычный 3 2 4" xfId="60" xr:uid="{00000000-0005-0000-0000-000022000000}"/>
    <cellStyle name="Обычный 3 3" xfId="32" xr:uid="{00000000-0005-0000-0000-000023000000}"/>
    <cellStyle name="Обычный 3 3 2" xfId="47" xr:uid="{00000000-0005-0000-0000-000024000000}"/>
    <cellStyle name="Обычный 3 3 2 2" xfId="72" xr:uid="{00000000-0005-0000-0000-000025000000}"/>
    <cellStyle name="Обычный 3 3 3" xfId="61" xr:uid="{00000000-0005-0000-0000-000026000000}"/>
    <cellStyle name="Обычный 3 4" xfId="44" xr:uid="{00000000-0005-0000-0000-000027000000}"/>
    <cellStyle name="Обычный 3 4 2" xfId="69" xr:uid="{00000000-0005-0000-0000-000028000000}"/>
    <cellStyle name="Обычный 3 5" xfId="58" xr:uid="{00000000-0005-0000-0000-000029000000}"/>
    <cellStyle name="Обычный 4" xfId="21" xr:uid="{00000000-0005-0000-0000-00002A000000}"/>
    <cellStyle name="Обычный 4 2" xfId="33" xr:uid="{00000000-0005-0000-0000-00002B000000}"/>
    <cellStyle name="Обычный 4 2 2" xfId="48" xr:uid="{00000000-0005-0000-0000-00002C000000}"/>
    <cellStyle name="Обычный 4 2 2 2" xfId="73" xr:uid="{00000000-0005-0000-0000-00002D000000}"/>
    <cellStyle name="Обычный 4 2 3" xfId="62" xr:uid="{00000000-0005-0000-0000-00002E000000}"/>
    <cellStyle name="Обычный 4 3" xfId="45" xr:uid="{00000000-0005-0000-0000-00002F000000}"/>
    <cellStyle name="Обычный 4 3 2" xfId="70" xr:uid="{00000000-0005-0000-0000-000030000000}"/>
    <cellStyle name="Обычный 4 4" xfId="59" xr:uid="{00000000-0005-0000-0000-000031000000}"/>
    <cellStyle name="Обычный 5" xfId="35" xr:uid="{00000000-0005-0000-0000-000032000000}"/>
    <cellStyle name="Обычный 6" xfId="36" xr:uid="{00000000-0005-0000-0000-000033000000}"/>
    <cellStyle name="Обычный 7" xfId="41" xr:uid="{00000000-0005-0000-0000-000034000000}"/>
    <cellStyle name="Обычный 7 2" xfId="52" xr:uid="{00000000-0005-0000-0000-000035000000}"/>
    <cellStyle name="Обычный 7 2 2" xfId="77" xr:uid="{00000000-0005-0000-0000-000036000000}"/>
    <cellStyle name="Обычный 7 3" xfId="66" xr:uid="{00000000-0005-0000-0000-000037000000}"/>
    <cellStyle name="Обычный 8" xfId="42" xr:uid="{00000000-0005-0000-0000-000038000000}"/>
    <cellStyle name="Обычный 8 2" xfId="53" xr:uid="{00000000-0005-0000-0000-000039000000}"/>
    <cellStyle name="Обычный 8 2 2" xfId="78" xr:uid="{00000000-0005-0000-0000-00003A000000}"/>
    <cellStyle name="Обычный 8 3" xfId="67" xr:uid="{00000000-0005-0000-0000-00003B000000}"/>
    <cellStyle name="Обычный 9" xfId="43" xr:uid="{00000000-0005-0000-0000-00003C000000}"/>
    <cellStyle name="Обычный 9 2" xfId="68" xr:uid="{00000000-0005-0000-0000-00003D000000}"/>
    <cellStyle name="Процентный" xfId="1" builtinId="5"/>
    <cellStyle name="Процентный 2" xfId="5" xr:uid="{00000000-0005-0000-0000-00003F000000}"/>
    <cellStyle name="Процентный 3" xfId="55" xr:uid="{00000000-0005-0000-0000-000040000000}"/>
    <cellStyle name="Стиль 1" xfId="6" xr:uid="{00000000-0005-0000-0000-000041000000}"/>
    <cellStyle name="Финансовый 2" xfId="7" xr:uid="{00000000-0005-0000-0000-000042000000}"/>
    <cellStyle name="Финансовый 2 2" xfId="29" xr:uid="{00000000-0005-0000-0000-000043000000}"/>
    <cellStyle name="Финансовый 3" xfId="8" xr:uid="{00000000-0005-0000-0000-000044000000}"/>
    <cellStyle name="Финансовый 3 2" xfId="30" xr:uid="{00000000-0005-0000-0000-000045000000}"/>
    <cellStyle name="Финансовый 4" xfId="9" xr:uid="{00000000-0005-0000-0000-000046000000}"/>
    <cellStyle name="Финансовый 4 2" xfId="31" xr:uid="{00000000-0005-0000-0000-000047000000}"/>
    <cellStyle name="Финансовый 5" xfId="26" xr:uid="{00000000-0005-0000-0000-000048000000}"/>
    <cellStyle name="Финансовый 6" xfId="25" xr:uid="{00000000-0005-0000-0000-000049000000}"/>
    <cellStyle name="㼿" xfId="14" xr:uid="{00000000-0005-0000-0000-00004A000000}"/>
    <cellStyle name="㼿?" xfId="15" xr:uid="{00000000-0005-0000-0000-00004B000000}"/>
    <cellStyle name="㼿㼿" xfId="16" xr:uid="{00000000-0005-0000-0000-00004C000000}"/>
    <cellStyle name="㼿㼿 2" xfId="38" xr:uid="{00000000-0005-0000-0000-00004D000000}"/>
    <cellStyle name="㼿㼿?" xfId="17" xr:uid="{00000000-0005-0000-0000-00004E000000}"/>
    <cellStyle name="㼿㼿㼿" xfId="10" xr:uid="{00000000-0005-0000-0000-00004F000000}"/>
    <cellStyle name="㼿㼿㼿 2" xfId="23" xr:uid="{00000000-0005-0000-0000-000050000000}"/>
    <cellStyle name="㼿㼿㼿?" xfId="11" xr:uid="{00000000-0005-0000-0000-000051000000}"/>
    <cellStyle name="㼿㼿㼿? 2" xfId="22" xr:uid="{00000000-0005-0000-0000-000052000000}"/>
    <cellStyle name="㼿㼿㼿㼿" xfId="18" xr:uid="{00000000-0005-0000-0000-000053000000}"/>
    <cellStyle name="㼿㼿㼿㼿?" xfId="19" xr:uid="{00000000-0005-0000-0000-000054000000}"/>
    <cellStyle name="㼿㼿㼿㼿? 2" xfId="86" xr:uid="{00000000-0005-0000-0000-000055000000}"/>
    <cellStyle name="㼿㼿㼿㼿㼿" xfId="20" xr:uid="{00000000-0005-0000-0000-00005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W16"/>
  <sheetViews>
    <sheetView tabSelected="1" workbookViewId="0">
      <selection activeCell="A3" sqref="A3:A5"/>
    </sheetView>
  </sheetViews>
  <sheetFormatPr defaultRowHeight="14.4" x14ac:dyDescent="0.3"/>
  <cols>
    <col min="1" max="1" width="30.44140625" customWidth="1"/>
    <col min="2" max="5" width="8.44140625" style="1" customWidth="1"/>
    <col min="6" max="49" width="8" style="1" customWidth="1"/>
  </cols>
  <sheetData>
    <row r="1" spans="1:49" ht="15" thickBot="1" x14ac:dyDescent="0.35">
      <c r="A1" s="16"/>
      <c r="B1" s="16"/>
      <c r="C1" s="16"/>
      <c r="D1" s="16"/>
      <c r="E1" s="16"/>
    </row>
    <row r="2" spans="1:49" ht="16.2" thickBot="1" x14ac:dyDescent="0.35">
      <c r="A2" s="29">
        <v>2024</v>
      </c>
      <c r="B2" s="67" t="s">
        <v>0</v>
      </c>
      <c r="C2" s="68"/>
      <c r="D2" s="68"/>
      <c r="E2" s="69"/>
      <c r="F2" s="70" t="s">
        <v>1</v>
      </c>
      <c r="G2" s="68"/>
      <c r="H2" s="68"/>
      <c r="I2" s="71"/>
      <c r="J2" s="67" t="s">
        <v>2</v>
      </c>
      <c r="K2" s="68"/>
      <c r="L2" s="68"/>
      <c r="M2" s="69"/>
      <c r="N2" s="70" t="s">
        <v>3</v>
      </c>
      <c r="O2" s="68"/>
      <c r="P2" s="68"/>
      <c r="Q2" s="71"/>
      <c r="R2" s="67" t="s">
        <v>4</v>
      </c>
      <c r="S2" s="68"/>
      <c r="T2" s="68"/>
      <c r="U2" s="69"/>
      <c r="V2" s="70" t="s">
        <v>5</v>
      </c>
      <c r="W2" s="68"/>
      <c r="X2" s="68"/>
      <c r="Y2" s="71"/>
      <c r="Z2" s="67" t="s">
        <v>6</v>
      </c>
      <c r="AA2" s="68"/>
      <c r="AB2" s="68"/>
      <c r="AC2" s="69"/>
      <c r="AD2" s="70" t="s">
        <v>7</v>
      </c>
      <c r="AE2" s="68"/>
      <c r="AF2" s="68"/>
      <c r="AG2" s="71"/>
      <c r="AH2" s="67" t="s">
        <v>8</v>
      </c>
      <c r="AI2" s="68"/>
      <c r="AJ2" s="68"/>
      <c r="AK2" s="69"/>
      <c r="AL2" s="70" t="s">
        <v>9</v>
      </c>
      <c r="AM2" s="68"/>
      <c r="AN2" s="68"/>
      <c r="AO2" s="71"/>
      <c r="AP2" s="67" t="s">
        <v>10</v>
      </c>
      <c r="AQ2" s="68"/>
      <c r="AR2" s="68"/>
      <c r="AS2" s="69"/>
      <c r="AT2" s="70" t="s">
        <v>11</v>
      </c>
      <c r="AU2" s="68"/>
      <c r="AV2" s="68"/>
      <c r="AW2" s="71"/>
    </row>
    <row r="3" spans="1:49" ht="26.4" customHeight="1" x14ac:dyDescent="0.3">
      <c r="A3" s="55" t="s">
        <v>27</v>
      </c>
      <c r="B3" s="57" t="s">
        <v>18</v>
      </c>
      <c r="C3" s="58"/>
      <c r="D3" s="58"/>
      <c r="E3" s="59"/>
      <c r="F3" s="58" t="s">
        <v>18</v>
      </c>
      <c r="G3" s="58"/>
      <c r="H3" s="58"/>
      <c r="I3" s="58"/>
      <c r="J3" s="57" t="s">
        <v>18</v>
      </c>
      <c r="K3" s="58"/>
      <c r="L3" s="58"/>
      <c r="M3" s="59"/>
      <c r="N3" s="58" t="s">
        <v>18</v>
      </c>
      <c r="O3" s="58"/>
      <c r="P3" s="58"/>
      <c r="Q3" s="58"/>
      <c r="R3" s="57" t="s">
        <v>18</v>
      </c>
      <c r="S3" s="58"/>
      <c r="T3" s="58"/>
      <c r="U3" s="59"/>
      <c r="V3" s="58" t="s">
        <v>18</v>
      </c>
      <c r="W3" s="58"/>
      <c r="X3" s="58"/>
      <c r="Y3" s="58"/>
      <c r="Z3" s="57" t="s">
        <v>18</v>
      </c>
      <c r="AA3" s="58"/>
      <c r="AB3" s="58"/>
      <c r="AC3" s="59"/>
      <c r="AD3" s="58" t="s">
        <v>18</v>
      </c>
      <c r="AE3" s="58"/>
      <c r="AF3" s="58"/>
      <c r="AG3" s="58"/>
      <c r="AH3" s="57" t="s">
        <v>18</v>
      </c>
      <c r="AI3" s="58"/>
      <c r="AJ3" s="58"/>
      <c r="AK3" s="59"/>
      <c r="AL3" s="58" t="s">
        <v>18</v>
      </c>
      <c r="AM3" s="58"/>
      <c r="AN3" s="58"/>
      <c r="AO3" s="58"/>
      <c r="AP3" s="57" t="s">
        <v>18</v>
      </c>
      <c r="AQ3" s="58"/>
      <c r="AR3" s="58"/>
      <c r="AS3" s="59"/>
      <c r="AT3" s="58" t="s">
        <v>18</v>
      </c>
      <c r="AU3" s="58"/>
      <c r="AV3" s="58"/>
      <c r="AW3" s="58"/>
    </row>
    <row r="4" spans="1:49" ht="15" customHeight="1" x14ac:dyDescent="0.3">
      <c r="A4" s="55"/>
      <c r="B4" s="52" t="s">
        <v>12</v>
      </c>
      <c r="C4" s="52"/>
      <c r="D4" s="52"/>
      <c r="E4" s="52"/>
      <c r="F4" s="53" t="s">
        <v>12</v>
      </c>
      <c r="G4" s="52"/>
      <c r="H4" s="52"/>
      <c r="I4" s="54"/>
      <c r="J4" s="52" t="s">
        <v>12</v>
      </c>
      <c r="K4" s="52"/>
      <c r="L4" s="52"/>
      <c r="M4" s="52"/>
      <c r="N4" s="53" t="s">
        <v>12</v>
      </c>
      <c r="O4" s="52"/>
      <c r="P4" s="52"/>
      <c r="Q4" s="54"/>
      <c r="R4" s="52" t="s">
        <v>12</v>
      </c>
      <c r="S4" s="52"/>
      <c r="T4" s="52"/>
      <c r="U4" s="52"/>
      <c r="V4" s="53" t="s">
        <v>12</v>
      </c>
      <c r="W4" s="52"/>
      <c r="X4" s="52"/>
      <c r="Y4" s="54"/>
      <c r="Z4" s="52" t="s">
        <v>12</v>
      </c>
      <c r="AA4" s="52"/>
      <c r="AB4" s="52"/>
      <c r="AC4" s="52"/>
      <c r="AD4" s="53" t="s">
        <v>12</v>
      </c>
      <c r="AE4" s="52"/>
      <c r="AF4" s="52"/>
      <c r="AG4" s="54"/>
      <c r="AH4" s="52" t="s">
        <v>12</v>
      </c>
      <c r="AI4" s="52"/>
      <c r="AJ4" s="52"/>
      <c r="AK4" s="52"/>
      <c r="AL4" s="53" t="s">
        <v>12</v>
      </c>
      <c r="AM4" s="52"/>
      <c r="AN4" s="52"/>
      <c r="AO4" s="54"/>
      <c r="AP4" s="52" t="s">
        <v>12</v>
      </c>
      <c r="AQ4" s="52"/>
      <c r="AR4" s="52"/>
      <c r="AS4" s="52"/>
      <c r="AT4" s="53" t="s">
        <v>12</v>
      </c>
      <c r="AU4" s="52"/>
      <c r="AV4" s="52"/>
      <c r="AW4" s="54"/>
    </row>
    <row r="5" spans="1:49" ht="15" customHeight="1" thickBot="1" x14ac:dyDescent="0.35">
      <c r="A5" s="56"/>
      <c r="B5" s="25" t="s">
        <v>13</v>
      </c>
      <c r="C5" s="5" t="s">
        <v>14</v>
      </c>
      <c r="D5" s="5" t="s">
        <v>15</v>
      </c>
      <c r="E5" s="5" t="s">
        <v>16</v>
      </c>
      <c r="F5" s="21" t="s">
        <v>13</v>
      </c>
      <c r="G5" s="5" t="s">
        <v>14</v>
      </c>
      <c r="H5" s="5" t="s">
        <v>15</v>
      </c>
      <c r="I5" s="3" t="s">
        <v>16</v>
      </c>
      <c r="J5" s="25" t="s">
        <v>13</v>
      </c>
      <c r="K5" s="5" t="s">
        <v>14</v>
      </c>
      <c r="L5" s="5" t="s">
        <v>15</v>
      </c>
      <c r="M5" s="5" t="s">
        <v>16</v>
      </c>
      <c r="N5" s="21" t="s">
        <v>13</v>
      </c>
      <c r="O5" s="5" t="s">
        <v>14</v>
      </c>
      <c r="P5" s="5" t="s">
        <v>15</v>
      </c>
      <c r="Q5" s="3" t="s">
        <v>16</v>
      </c>
      <c r="R5" s="25" t="s">
        <v>13</v>
      </c>
      <c r="S5" s="5" t="s">
        <v>14</v>
      </c>
      <c r="T5" s="5" t="s">
        <v>15</v>
      </c>
      <c r="U5" s="5" t="s">
        <v>16</v>
      </c>
      <c r="V5" s="21" t="s">
        <v>13</v>
      </c>
      <c r="W5" s="5" t="s">
        <v>14</v>
      </c>
      <c r="X5" s="5" t="s">
        <v>15</v>
      </c>
      <c r="Y5" s="3" t="s">
        <v>16</v>
      </c>
      <c r="Z5" s="25" t="s">
        <v>13</v>
      </c>
      <c r="AA5" s="5" t="s">
        <v>14</v>
      </c>
      <c r="AB5" s="5" t="s">
        <v>15</v>
      </c>
      <c r="AC5" s="5" t="s">
        <v>16</v>
      </c>
      <c r="AD5" s="21" t="s">
        <v>13</v>
      </c>
      <c r="AE5" s="5" t="s">
        <v>14</v>
      </c>
      <c r="AF5" s="5" t="s">
        <v>15</v>
      </c>
      <c r="AG5" s="3" t="s">
        <v>16</v>
      </c>
      <c r="AH5" s="25" t="s">
        <v>13</v>
      </c>
      <c r="AI5" s="5" t="s">
        <v>14</v>
      </c>
      <c r="AJ5" s="5" t="s">
        <v>15</v>
      </c>
      <c r="AK5" s="5" t="s">
        <v>16</v>
      </c>
      <c r="AL5" s="21" t="s">
        <v>13</v>
      </c>
      <c r="AM5" s="5" t="s">
        <v>14</v>
      </c>
      <c r="AN5" s="5" t="s">
        <v>15</v>
      </c>
      <c r="AO5" s="3" t="s">
        <v>16</v>
      </c>
      <c r="AP5" s="25" t="s">
        <v>13</v>
      </c>
      <c r="AQ5" s="5" t="s">
        <v>14</v>
      </c>
      <c r="AR5" s="5" t="s">
        <v>15</v>
      </c>
      <c r="AS5" s="5" t="s">
        <v>16</v>
      </c>
      <c r="AT5" s="21" t="s">
        <v>13</v>
      </c>
      <c r="AU5" s="5" t="s">
        <v>14</v>
      </c>
      <c r="AV5" s="5" t="s">
        <v>15</v>
      </c>
      <c r="AW5" s="3" t="s">
        <v>16</v>
      </c>
    </row>
    <row r="6" spans="1:49" x14ac:dyDescent="0.3">
      <c r="A6" s="10" t="s">
        <v>29</v>
      </c>
      <c r="B6" s="26">
        <v>2952.4199999999992</v>
      </c>
      <c r="C6" s="11">
        <v>3494.9599999999991</v>
      </c>
      <c r="D6" s="11">
        <v>3766.16</v>
      </c>
      <c r="E6" s="14">
        <v>4193.87</v>
      </c>
      <c r="F6" s="22">
        <v>3186.53</v>
      </c>
      <c r="G6" s="11">
        <v>3729.07</v>
      </c>
      <c r="H6" s="11">
        <v>4000.27</v>
      </c>
      <c r="I6" s="12">
        <v>4427.9799999999996</v>
      </c>
      <c r="J6" s="26">
        <v>2997.8999999999996</v>
      </c>
      <c r="K6" s="11">
        <v>3540.4399999999996</v>
      </c>
      <c r="L6" s="11">
        <v>3811.6400000000003</v>
      </c>
      <c r="M6" s="14">
        <v>4239.3500000000004</v>
      </c>
      <c r="N6" s="22">
        <v>3276.5299999999993</v>
      </c>
      <c r="O6" s="11">
        <v>3819.0699999999993</v>
      </c>
      <c r="P6" s="11">
        <v>4090.27</v>
      </c>
      <c r="Q6" s="12">
        <v>4517.9800000000005</v>
      </c>
      <c r="R6" s="26">
        <v>2815.3020019583259</v>
      </c>
      <c r="S6" s="11">
        <v>3357.8420019583259</v>
      </c>
      <c r="T6" s="11">
        <v>3629.0420019583257</v>
      </c>
      <c r="U6" s="14">
        <v>4056.7520019583258</v>
      </c>
      <c r="V6" s="22">
        <v>3014.5632188689456</v>
      </c>
      <c r="W6" s="11">
        <v>3557.1032188689455</v>
      </c>
      <c r="X6" s="11">
        <v>3828.3032188689463</v>
      </c>
      <c r="Y6" s="12">
        <v>4256.0132188689468</v>
      </c>
      <c r="Z6" s="26">
        <v>3237.3243268460592</v>
      </c>
      <c r="AA6" s="11">
        <v>3880.9343268460593</v>
      </c>
      <c r="AB6" s="11">
        <v>4202.6643268460593</v>
      </c>
      <c r="AC6" s="14">
        <v>4710.064326846059</v>
      </c>
      <c r="AD6" s="22">
        <v>3190.3672998101438</v>
      </c>
      <c r="AE6" s="11">
        <v>3833.9772998101434</v>
      </c>
      <c r="AF6" s="11">
        <v>4155.7072998101439</v>
      </c>
      <c r="AG6" s="12">
        <v>4663.1072998101436</v>
      </c>
      <c r="AH6" s="26">
        <v>3493.5722999776312</v>
      </c>
      <c r="AI6" s="11">
        <v>4137.1822999776305</v>
      </c>
      <c r="AJ6" s="11">
        <v>4458.9122999776309</v>
      </c>
      <c r="AK6" s="14">
        <v>4966.3122999776306</v>
      </c>
      <c r="AL6" s="22">
        <v>3280.1624345758164</v>
      </c>
      <c r="AM6" s="11">
        <v>3923.7724345758161</v>
      </c>
      <c r="AN6" s="11">
        <v>4245.5024345758166</v>
      </c>
      <c r="AO6" s="12">
        <v>4752.9024345758162</v>
      </c>
      <c r="AP6" s="26">
        <v>3581.108331770879</v>
      </c>
      <c r="AQ6" s="11">
        <v>4224.7183317708786</v>
      </c>
      <c r="AR6" s="11">
        <v>4546.4483317708782</v>
      </c>
      <c r="AS6" s="14">
        <v>5053.8483317708788</v>
      </c>
      <c r="AT6" s="22">
        <v>3532.2786648682386</v>
      </c>
      <c r="AU6" s="11">
        <v>4175.8886648682383</v>
      </c>
      <c r="AV6" s="11">
        <v>4497.6186648682378</v>
      </c>
      <c r="AW6" s="12">
        <v>5005.0186648682384</v>
      </c>
    </row>
    <row r="7" spans="1:49" x14ac:dyDescent="0.3">
      <c r="A7" s="10" t="s">
        <v>19</v>
      </c>
      <c r="B7" s="26">
        <v>2730.8999999999996</v>
      </c>
      <c r="C7" s="11">
        <v>3273.4399999999996</v>
      </c>
      <c r="D7" s="11">
        <v>3544.6399999999994</v>
      </c>
      <c r="E7" s="14">
        <v>3972.3499999999995</v>
      </c>
      <c r="F7" s="22">
        <v>2965.0099999999998</v>
      </c>
      <c r="G7" s="11">
        <v>3507.5500000000006</v>
      </c>
      <c r="H7" s="11">
        <v>3778.7500000000005</v>
      </c>
      <c r="I7" s="12">
        <v>4206.46</v>
      </c>
      <c r="J7" s="26">
        <v>2776.38</v>
      </c>
      <c r="K7" s="11">
        <v>3318.92</v>
      </c>
      <c r="L7" s="11">
        <v>3590.12</v>
      </c>
      <c r="M7" s="14">
        <v>4017.83</v>
      </c>
      <c r="N7" s="22">
        <v>3055.0099999999998</v>
      </c>
      <c r="O7" s="11">
        <v>3597.5499999999997</v>
      </c>
      <c r="P7" s="11">
        <v>3868.7499999999995</v>
      </c>
      <c r="Q7" s="12">
        <v>4296.4600000000009</v>
      </c>
      <c r="R7" s="26">
        <v>2593.7820019583255</v>
      </c>
      <c r="S7" s="11">
        <v>3136.3220019583264</v>
      </c>
      <c r="T7" s="11">
        <v>3407.5220019583262</v>
      </c>
      <c r="U7" s="14">
        <v>3835.2320019583262</v>
      </c>
      <c r="V7" s="22">
        <v>2793.043218868946</v>
      </c>
      <c r="W7" s="11">
        <v>3335.583218868946</v>
      </c>
      <c r="X7" s="11">
        <v>3606.7832188689458</v>
      </c>
      <c r="Y7" s="12">
        <v>4034.4932188689459</v>
      </c>
      <c r="Z7" s="26">
        <v>2773.7743268460595</v>
      </c>
      <c r="AA7" s="11">
        <v>3417.3843268460596</v>
      </c>
      <c r="AB7" s="11">
        <v>3739.1143268460596</v>
      </c>
      <c r="AC7" s="14">
        <v>4246.5143268460588</v>
      </c>
      <c r="AD7" s="22">
        <v>2726.817299810144</v>
      </c>
      <c r="AE7" s="11">
        <v>3370.4272998101437</v>
      </c>
      <c r="AF7" s="11">
        <v>3692.1572998101442</v>
      </c>
      <c r="AG7" s="12">
        <v>4199.5572998101434</v>
      </c>
      <c r="AH7" s="26">
        <v>3030.0222999776315</v>
      </c>
      <c r="AI7" s="11">
        <v>3673.6322999776312</v>
      </c>
      <c r="AJ7" s="11">
        <v>3995.3622999776317</v>
      </c>
      <c r="AK7" s="14">
        <v>4502.7622999776304</v>
      </c>
      <c r="AL7" s="22">
        <v>2816.6124345758167</v>
      </c>
      <c r="AM7" s="11">
        <v>3460.2224345758164</v>
      </c>
      <c r="AN7" s="11">
        <v>3781.9524345758168</v>
      </c>
      <c r="AO7" s="12">
        <v>4289.352434575816</v>
      </c>
      <c r="AP7" s="26">
        <v>3117.5583317708792</v>
      </c>
      <c r="AQ7" s="11">
        <v>3761.1683317708794</v>
      </c>
      <c r="AR7" s="11">
        <v>4082.8983317708789</v>
      </c>
      <c r="AS7" s="14">
        <v>4590.2983317708786</v>
      </c>
      <c r="AT7" s="22">
        <v>3068.7286648682389</v>
      </c>
      <c r="AU7" s="11">
        <v>3712.338664868239</v>
      </c>
      <c r="AV7" s="11">
        <v>4034.0686648682386</v>
      </c>
      <c r="AW7" s="12">
        <v>4541.4686648682382</v>
      </c>
    </row>
    <row r="8" spans="1:49" x14ac:dyDescent="0.3">
      <c r="A8" s="10" t="s">
        <v>30</v>
      </c>
      <c r="B8" s="26">
        <v>2703.0599999999995</v>
      </c>
      <c r="C8" s="11">
        <v>3245.5999999999995</v>
      </c>
      <c r="D8" s="11">
        <v>3516.7999999999997</v>
      </c>
      <c r="E8" s="14">
        <v>3944.5099999999998</v>
      </c>
      <c r="F8" s="22">
        <v>2937.17</v>
      </c>
      <c r="G8" s="11">
        <v>3479.7100000000005</v>
      </c>
      <c r="H8" s="11">
        <v>3750.9100000000003</v>
      </c>
      <c r="I8" s="12">
        <v>4178.62</v>
      </c>
      <c r="J8" s="26">
        <v>2748.54</v>
      </c>
      <c r="K8" s="11">
        <v>3291.08</v>
      </c>
      <c r="L8" s="11">
        <v>3562.28</v>
      </c>
      <c r="M8" s="14">
        <v>3989.9900000000002</v>
      </c>
      <c r="N8" s="22">
        <v>3027.1699999999996</v>
      </c>
      <c r="O8" s="11">
        <v>3569.7099999999996</v>
      </c>
      <c r="P8" s="11">
        <v>3840.91</v>
      </c>
      <c r="Q8" s="12">
        <v>4268.6200000000008</v>
      </c>
      <c r="R8" s="26">
        <v>2565.9420019583258</v>
      </c>
      <c r="S8" s="11">
        <v>3108.4820019583262</v>
      </c>
      <c r="T8" s="11">
        <v>3379.6820019583261</v>
      </c>
      <c r="U8" s="14">
        <v>3807.3920019583261</v>
      </c>
      <c r="V8" s="22">
        <v>2765.2032188689459</v>
      </c>
      <c r="W8" s="11">
        <v>3307.7432188689459</v>
      </c>
      <c r="X8" s="11">
        <v>3578.9432188689461</v>
      </c>
      <c r="Y8" s="12">
        <v>4006.6532188689462</v>
      </c>
      <c r="Z8" s="26">
        <v>2766.0543268460592</v>
      </c>
      <c r="AA8" s="11">
        <v>3409.6643268460593</v>
      </c>
      <c r="AB8" s="11">
        <v>3731.3943268460594</v>
      </c>
      <c r="AC8" s="14">
        <v>4238.7943268460594</v>
      </c>
      <c r="AD8" s="22">
        <v>2719.0972998101438</v>
      </c>
      <c r="AE8" s="11">
        <v>3362.7072998101435</v>
      </c>
      <c r="AF8" s="11">
        <v>3684.4372998101439</v>
      </c>
      <c r="AG8" s="12">
        <v>4191.837299810144</v>
      </c>
      <c r="AH8" s="26">
        <v>3022.3022999776313</v>
      </c>
      <c r="AI8" s="11">
        <v>3665.9122999776309</v>
      </c>
      <c r="AJ8" s="11">
        <v>3987.6422999776314</v>
      </c>
      <c r="AK8" s="14">
        <v>4495.042299977631</v>
      </c>
      <c r="AL8" s="22">
        <v>2808.8924345758164</v>
      </c>
      <c r="AM8" s="11">
        <v>3452.5024345758161</v>
      </c>
      <c r="AN8" s="11">
        <v>3774.2324345758166</v>
      </c>
      <c r="AO8" s="12">
        <v>4281.6324345758167</v>
      </c>
      <c r="AP8" s="26">
        <v>3109.838331770879</v>
      </c>
      <c r="AQ8" s="11">
        <v>3753.4483317708791</v>
      </c>
      <c r="AR8" s="11">
        <v>4075.1783317708787</v>
      </c>
      <c r="AS8" s="14">
        <v>4582.5783317708792</v>
      </c>
      <c r="AT8" s="22">
        <v>3061.0086648682386</v>
      </c>
      <c r="AU8" s="11">
        <v>3704.6186648682387</v>
      </c>
      <c r="AV8" s="11">
        <v>4026.3486648682383</v>
      </c>
      <c r="AW8" s="12">
        <v>4533.7486648682388</v>
      </c>
    </row>
    <row r="9" spans="1:49" ht="27" hidden="1" thickBot="1" x14ac:dyDescent="0.35">
      <c r="A9" s="30" t="s">
        <v>31</v>
      </c>
      <c r="B9" s="27">
        <v>2072.2199999999998</v>
      </c>
      <c r="C9" s="13">
        <v>2072.2199999999998</v>
      </c>
      <c r="D9" s="13">
        <v>2072.2199999999998</v>
      </c>
      <c r="E9" s="15">
        <v>2072.2199999999998</v>
      </c>
      <c r="F9" s="23">
        <v>2306.17</v>
      </c>
      <c r="G9" s="13">
        <v>2306.17</v>
      </c>
      <c r="H9" s="13">
        <v>2306.17</v>
      </c>
      <c r="I9" s="9">
        <v>2306.17</v>
      </c>
      <c r="J9" s="27">
        <v>2118.02</v>
      </c>
      <c r="K9" s="13">
        <v>2118.02</v>
      </c>
      <c r="L9" s="13">
        <v>2118.02</v>
      </c>
      <c r="M9" s="15">
        <v>2118.02</v>
      </c>
      <c r="N9" s="23">
        <v>2396.64</v>
      </c>
      <c r="O9" s="13">
        <v>2396.64</v>
      </c>
      <c r="P9" s="13">
        <v>2396.64</v>
      </c>
      <c r="Q9" s="9">
        <v>2396.64</v>
      </c>
      <c r="R9" s="27">
        <v>1935.6920019583258</v>
      </c>
      <c r="S9" s="13">
        <v>1935.6920019583258</v>
      </c>
      <c r="T9" s="13">
        <v>1935.6920019583258</v>
      </c>
      <c r="U9" s="15">
        <v>1935.6920019583258</v>
      </c>
      <c r="V9" s="23">
        <v>2134.543218868946</v>
      </c>
      <c r="W9" s="13">
        <v>2134.543218868946</v>
      </c>
      <c r="X9" s="13">
        <v>2134.543218868946</v>
      </c>
      <c r="Y9" s="9">
        <v>2134.543218868946</v>
      </c>
      <c r="Z9" s="27">
        <v>1930.4727268460595</v>
      </c>
      <c r="AA9" s="13">
        <v>1930.4727268460595</v>
      </c>
      <c r="AB9" s="13">
        <v>1930.4727268460595</v>
      </c>
      <c r="AC9" s="15">
        <v>1930.4727268460595</v>
      </c>
      <c r="AD9" s="23">
        <v>1883.7334998101437</v>
      </c>
      <c r="AE9" s="13">
        <v>1883.7334998101437</v>
      </c>
      <c r="AF9" s="13">
        <v>1883.7334998101437</v>
      </c>
      <c r="AG9" s="9">
        <v>1883.7334998101437</v>
      </c>
      <c r="AH9" s="27">
        <v>2187.2651999776313</v>
      </c>
      <c r="AI9" s="13">
        <v>2187.2651999776313</v>
      </c>
      <c r="AJ9" s="13">
        <v>2187.2651999776313</v>
      </c>
      <c r="AK9" s="15">
        <v>2187.2651999776313</v>
      </c>
      <c r="AL9" s="23">
        <v>1973.8008845758163</v>
      </c>
      <c r="AM9" s="13">
        <v>1973.8008845758163</v>
      </c>
      <c r="AN9" s="13">
        <v>1973.8008845758163</v>
      </c>
      <c r="AO9" s="9">
        <v>1973.8008845758163</v>
      </c>
      <c r="AP9" s="27">
        <v>2274.801231770879</v>
      </c>
      <c r="AQ9" s="13">
        <v>2274.801231770879</v>
      </c>
      <c r="AR9" s="13">
        <v>2274.801231770879</v>
      </c>
      <c r="AS9" s="15">
        <v>2274.801231770879</v>
      </c>
      <c r="AT9" s="23">
        <v>2225.9715648682386</v>
      </c>
      <c r="AU9" s="13">
        <v>2225.9715648682386</v>
      </c>
      <c r="AV9" s="13">
        <v>2225.9715648682386</v>
      </c>
      <c r="AW9" s="9">
        <v>2225.9715648682386</v>
      </c>
    </row>
    <row r="10" spans="1:49" ht="15" hidden="1" thickBot="1" x14ac:dyDescent="0.35">
      <c r="A10" s="31" t="s">
        <v>25</v>
      </c>
      <c r="B10" s="28">
        <v>501.68</v>
      </c>
      <c r="C10" s="2">
        <v>1044.22</v>
      </c>
      <c r="D10" s="2">
        <v>1315.42</v>
      </c>
      <c r="E10" s="20">
        <v>1743.13</v>
      </c>
      <c r="F10" s="24">
        <v>501.68</v>
      </c>
      <c r="G10" s="2">
        <v>1044.22</v>
      </c>
      <c r="H10" s="2">
        <v>1315.42</v>
      </c>
      <c r="I10" s="4">
        <v>1743.13</v>
      </c>
      <c r="J10" s="28">
        <v>501.68</v>
      </c>
      <c r="K10" s="2">
        <v>1044.22</v>
      </c>
      <c r="L10" s="2">
        <v>1315.42</v>
      </c>
      <c r="M10" s="20">
        <v>1743.13</v>
      </c>
      <c r="N10" s="24">
        <v>501.68</v>
      </c>
      <c r="O10" s="2">
        <v>1044.22</v>
      </c>
      <c r="P10" s="2">
        <v>1315.42</v>
      </c>
      <c r="Q10" s="4">
        <v>1743.13</v>
      </c>
      <c r="R10" s="28">
        <v>501.68</v>
      </c>
      <c r="S10" s="2">
        <v>1044.22</v>
      </c>
      <c r="T10" s="2">
        <v>1315.42</v>
      </c>
      <c r="U10" s="20">
        <v>1743.13</v>
      </c>
      <c r="V10" s="24">
        <v>501.68</v>
      </c>
      <c r="W10" s="2">
        <v>1044.22</v>
      </c>
      <c r="X10" s="2">
        <v>1315.42</v>
      </c>
      <c r="Y10" s="4">
        <v>1743.13</v>
      </c>
      <c r="Z10" s="28">
        <v>595.15</v>
      </c>
      <c r="AA10" s="2">
        <v>1238.76</v>
      </c>
      <c r="AB10" s="2">
        <v>1560.49</v>
      </c>
      <c r="AC10" s="20">
        <v>2067.89</v>
      </c>
      <c r="AD10" s="24">
        <v>595.15</v>
      </c>
      <c r="AE10" s="2">
        <v>1238.76</v>
      </c>
      <c r="AF10" s="2">
        <v>1560.49</v>
      </c>
      <c r="AG10" s="4">
        <v>2067.89</v>
      </c>
      <c r="AH10" s="28">
        <v>595.15</v>
      </c>
      <c r="AI10" s="2">
        <v>1238.76</v>
      </c>
      <c r="AJ10" s="2">
        <v>1560.49</v>
      </c>
      <c r="AK10" s="20">
        <v>2067.89</v>
      </c>
      <c r="AL10" s="24">
        <v>595.15</v>
      </c>
      <c r="AM10" s="2">
        <v>1238.76</v>
      </c>
      <c r="AN10" s="2">
        <v>1560.49</v>
      </c>
      <c r="AO10" s="4">
        <v>2067.89</v>
      </c>
      <c r="AP10" s="28">
        <v>595.15</v>
      </c>
      <c r="AQ10" s="2">
        <v>1238.76</v>
      </c>
      <c r="AR10" s="2">
        <v>1560.49</v>
      </c>
      <c r="AS10" s="20">
        <v>2067.89</v>
      </c>
      <c r="AT10" s="24">
        <v>595.15</v>
      </c>
      <c r="AU10" s="2">
        <v>1238.76</v>
      </c>
      <c r="AV10" s="2">
        <v>1560.49</v>
      </c>
      <c r="AW10" s="4">
        <v>2067.89</v>
      </c>
    </row>
    <row r="11" spans="1:49" hidden="1" x14ac:dyDescent="0.3">
      <c r="A11" s="32" t="s">
        <v>22</v>
      </c>
      <c r="B11" s="61">
        <v>374.03</v>
      </c>
      <c r="C11" s="50"/>
      <c r="D11" s="50"/>
      <c r="E11" s="62"/>
      <c r="F11" s="61">
        <v>374.03</v>
      </c>
      <c r="G11" s="50"/>
      <c r="H11" s="50"/>
      <c r="I11" s="62"/>
      <c r="J11" s="50">
        <v>374.03</v>
      </c>
      <c r="K11" s="50"/>
      <c r="L11" s="50"/>
      <c r="M11" s="50"/>
      <c r="N11" s="61">
        <v>374.03</v>
      </c>
      <c r="O11" s="50"/>
      <c r="P11" s="50"/>
      <c r="Q11" s="62"/>
      <c r="R11" s="50">
        <v>374.03</v>
      </c>
      <c r="S11" s="50"/>
      <c r="T11" s="50"/>
      <c r="U11" s="50"/>
      <c r="V11" s="61">
        <v>374.03</v>
      </c>
      <c r="W11" s="50"/>
      <c r="X11" s="50"/>
      <c r="Y11" s="62"/>
      <c r="Z11" s="50">
        <v>706.91</v>
      </c>
      <c r="AA11" s="50"/>
      <c r="AB11" s="50"/>
      <c r="AC11" s="50"/>
      <c r="AD11" s="61">
        <v>706.91</v>
      </c>
      <c r="AE11" s="50"/>
      <c r="AF11" s="50"/>
      <c r="AG11" s="62"/>
      <c r="AH11" s="50">
        <v>706.91</v>
      </c>
      <c r="AI11" s="50"/>
      <c r="AJ11" s="50"/>
      <c r="AK11" s="50"/>
      <c r="AL11" s="61">
        <v>706.91</v>
      </c>
      <c r="AM11" s="50"/>
      <c r="AN11" s="50"/>
      <c r="AO11" s="62"/>
      <c r="AP11" s="50">
        <v>706.91</v>
      </c>
      <c r="AQ11" s="50"/>
      <c r="AR11" s="50"/>
      <c r="AS11" s="50"/>
      <c r="AT11" s="61">
        <v>706.91</v>
      </c>
      <c r="AU11" s="50"/>
      <c r="AV11" s="50"/>
      <c r="AW11" s="62"/>
    </row>
    <row r="12" spans="1:49" hidden="1" x14ac:dyDescent="0.3">
      <c r="A12" s="33" t="s">
        <v>23</v>
      </c>
      <c r="B12" s="51">
        <v>152.51</v>
      </c>
      <c r="C12" s="51">
        <v>152.51</v>
      </c>
      <c r="D12" s="51">
        <v>152.51</v>
      </c>
      <c r="E12" s="51">
        <v>152.51</v>
      </c>
      <c r="F12" s="63">
        <v>152.51</v>
      </c>
      <c r="G12" s="51"/>
      <c r="H12" s="51"/>
      <c r="I12" s="64"/>
      <c r="J12" s="51">
        <v>152.51</v>
      </c>
      <c r="K12" s="51"/>
      <c r="L12" s="51"/>
      <c r="M12" s="51"/>
      <c r="N12" s="63">
        <v>152.51</v>
      </c>
      <c r="O12" s="51"/>
      <c r="P12" s="51"/>
      <c r="Q12" s="64"/>
      <c r="R12" s="51">
        <v>152.51</v>
      </c>
      <c r="S12" s="51"/>
      <c r="T12" s="51"/>
      <c r="U12" s="51"/>
      <c r="V12" s="63">
        <v>152.51</v>
      </c>
      <c r="W12" s="51"/>
      <c r="X12" s="51"/>
      <c r="Y12" s="64"/>
      <c r="Z12" s="51">
        <v>243.36</v>
      </c>
      <c r="AA12" s="51"/>
      <c r="AB12" s="51"/>
      <c r="AC12" s="51"/>
      <c r="AD12" s="63">
        <v>243.36</v>
      </c>
      <c r="AE12" s="51"/>
      <c r="AF12" s="51"/>
      <c r="AG12" s="64"/>
      <c r="AH12" s="51">
        <v>243.36</v>
      </c>
      <c r="AI12" s="51"/>
      <c r="AJ12" s="51"/>
      <c r="AK12" s="51"/>
      <c r="AL12" s="63">
        <v>243.36</v>
      </c>
      <c r="AM12" s="51"/>
      <c r="AN12" s="51"/>
      <c r="AO12" s="64"/>
      <c r="AP12" s="51">
        <v>243.36</v>
      </c>
      <c r="AQ12" s="51"/>
      <c r="AR12" s="51"/>
      <c r="AS12" s="51"/>
      <c r="AT12" s="63">
        <v>243.36</v>
      </c>
      <c r="AU12" s="51"/>
      <c r="AV12" s="51"/>
      <c r="AW12" s="64"/>
    </row>
    <row r="13" spans="1:49" hidden="1" x14ac:dyDescent="0.3">
      <c r="A13" s="33" t="s">
        <v>24</v>
      </c>
      <c r="B13" s="51">
        <v>124.67</v>
      </c>
      <c r="C13" s="51">
        <v>124.67</v>
      </c>
      <c r="D13" s="51">
        <v>124.67</v>
      </c>
      <c r="E13" s="51">
        <v>124.67</v>
      </c>
      <c r="F13" s="63">
        <v>124.67</v>
      </c>
      <c r="G13" s="51"/>
      <c r="H13" s="51"/>
      <c r="I13" s="64"/>
      <c r="J13" s="51">
        <v>124.67</v>
      </c>
      <c r="K13" s="51"/>
      <c r="L13" s="51"/>
      <c r="M13" s="51"/>
      <c r="N13" s="63">
        <v>124.67</v>
      </c>
      <c r="O13" s="51"/>
      <c r="P13" s="51"/>
      <c r="Q13" s="64"/>
      <c r="R13" s="51">
        <v>124.67</v>
      </c>
      <c r="S13" s="51"/>
      <c r="T13" s="51"/>
      <c r="U13" s="51"/>
      <c r="V13" s="63">
        <v>124.67</v>
      </c>
      <c r="W13" s="51"/>
      <c r="X13" s="51"/>
      <c r="Y13" s="64"/>
      <c r="Z13" s="51">
        <v>235.64</v>
      </c>
      <c r="AA13" s="51"/>
      <c r="AB13" s="51"/>
      <c r="AC13" s="51"/>
      <c r="AD13" s="63">
        <v>235.64</v>
      </c>
      <c r="AE13" s="51"/>
      <c r="AF13" s="51"/>
      <c r="AG13" s="64"/>
      <c r="AH13" s="51">
        <v>235.64</v>
      </c>
      <c r="AI13" s="51"/>
      <c r="AJ13" s="51"/>
      <c r="AK13" s="51"/>
      <c r="AL13" s="63">
        <v>235.64</v>
      </c>
      <c r="AM13" s="51"/>
      <c r="AN13" s="51"/>
      <c r="AO13" s="64"/>
      <c r="AP13" s="51">
        <v>235.64</v>
      </c>
      <c r="AQ13" s="51"/>
      <c r="AR13" s="51"/>
      <c r="AS13" s="51"/>
      <c r="AT13" s="63">
        <v>235.64</v>
      </c>
      <c r="AU13" s="51"/>
      <c r="AV13" s="51"/>
      <c r="AW13" s="64"/>
    </row>
    <row r="14" spans="1:49" ht="15" hidden="1" thickBot="1" x14ac:dyDescent="0.35">
      <c r="A14" s="34" t="s">
        <v>17</v>
      </c>
      <c r="B14" s="65">
        <v>4.49</v>
      </c>
      <c r="C14" s="60"/>
      <c r="D14" s="60"/>
      <c r="E14" s="66"/>
      <c r="F14" s="65">
        <v>4.6500000000000004</v>
      </c>
      <c r="G14" s="60"/>
      <c r="H14" s="60"/>
      <c r="I14" s="66"/>
      <c r="J14" s="60">
        <v>4.17</v>
      </c>
      <c r="K14" s="60"/>
      <c r="L14" s="60"/>
      <c r="M14" s="60"/>
      <c r="N14" s="65">
        <v>4.18</v>
      </c>
      <c r="O14" s="60"/>
      <c r="P14" s="60"/>
      <c r="Q14" s="66"/>
      <c r="R14" s="60">
        <v>3.9</v>
      </c>
      <c r="S14" s="60"/>
      <c r="T14" s="60"/>
      <c r="U14" s="60"/>
      <c r="V14" s="65">
        <v>4.3099999999999996</v>
      </c>
      <c r="W14" s="60"/>
      <c r="X14" s="60"/>
      <c r="Y14" s="66"/>
      <c r="Z14" s="60">
        <v>4.7915999999999999</v>
      </c>
      <c r="AA14" s="60"/>
      <c r="AB14" s="60"/>
      <c r="AC14" s="60"/>
      <c r="AD14" s="65">
        <v>4.5738000000000003</v>
      </c>
      <c r="AE14" s="60"/>
      <c r="AF14" s="60"/>
      <c r="AG14" s="66"/>
      <c r="AH14" s="60">
        <v>4.2470999999999997</v>
      </c>
      <c r="AI14" s="60"/>
      <c r="AJ14" s="60"/>
      <c r="AK14" s="60"/>
      <c r="AL14" s="65">
        <v>4.3015499999999998</v>
      </c>
      <c r="AM14" s="60"/>
      <c r="AN14" s="60"/>
      <c r="AO14" s="66"/>
      <c r="AP14" s="60">
        <v>4.2470999999999997</v>
      </c>
      <c r="AQ14" s="60"/>
      <c r="AR14" s="60"/>
      <c r="AS14" s="60"/>
      <c r="AT14" s="65">
        <v>4.2470999999999997</v>
      </c>
      <c r="AU14" s="60"/>
      <c r="AV14" s="60"/>
      <c r="AW14" s="66"/>
    </row>
    <row r="16" spans="1:49" x14ac:dyDescent="0.3">
      <c r="E16" s="44"/>
    </row>
  </sheetData>
  <mergeCells count="85">
    <mergeCell ref="Z11:AC11"/>
    <mergeCell ref="AD11:AG11"/>
    <mergeCell ref="AH11:AK11"/>
    <mergeCell ref="AL11:AO11"/>
    <mergeCell ref="AP11:AS11"/>
    <mergeCell ref="AT11:AW11"/>
    <mergeCell ref="AL2:AO2"/>
    <mergeCell ref="AP2:AS2"/>
    <mergeCell ref="AT2:AW2"/>
    <mergeCell ref="Z2:AC2"/>
    <mergeCell ref="AD2:AG2"/>
    <mergeCell ref="AH2:AK2"/>
    <mergeCell ref="AH4:AK4"/>
    <mergeCell ref="AL4:AO4"/>
    <mergeCell ref="AP4:AS4"/>
    <mergeCell ref="AT4:AW4"/>
    <mergeCell ref="AT3:AW3"/>
    <mergeCell ref="Z4:AC4"/>
    <mergeCell ref="AD4:AG4"/>
    <mergeCell ref="Z3:AC3"/>
    <mergeCell ref="AD3:AG3"/>
    <mergeCell ref="AH3:AK3"/>
    <mergeCell ref="AL3:AO3"/>
    <mergeCell ref="AP3:AS3"/>
    <mergeCell ref="A3:A5"/>
    <mergeCell ref="B11:E11"/>
    <mergeCell ref="F11:I11"/>
    <mergeCell ref="J11:M11"/>
    <mergeCell ref="N11:Q11"/>
    <mergeCell ref="R11:U11"/>
    <mergeCell ref="V11:Y11"/>
    <mergeCell ref="N2:Q2"/>
    <mergeCell ref="R2:U2"/>
    <mergeCell ref="V2:Y2"/>
    <mergeCell ref="B4:E4"/>
    <mergeCell ref="F4:I4"/>
    <mergeCell ref="J4:M4"/>
    <mergeCell ref="N4:Q4"/>
    <mergeCell ref="R4:U4"/>
    <mergeCell ref="V4:Y4"/>
    <mergeCell ref="V3:Y3"/>
    <mergeCell ref="B3:E3"/>
    <mergeCell ref="F3:I3"/>
    <mergeCell ref="J3:M3"/>
    <mergeCell ref="N3:Q3"/>
    <mergeCell ref="R3:U3"/>
    <mergeCell ref="Z14:AC14"/>
    <mergeCell ref="AD14:AG14"/>
    <mergeCell ref="AH14:AK14"/>
    <mergeCell ref="AL14:AO14"/>
    <mergeCell ref="AP14:AS14"/>
    <mergeCell ref="AT14:AW14"/>
    <mergeCell ref="B14:E14"/>
    <mergeCell ref="F14:I14"/>
    <mergeCell ref="J14:M14"/>
    <mergeCell ref="N14:Q14"/>
    <mergeCell ref="R14:U14"/>
    <mergeCell ref="V14:Y14"/>
    <mergeCell ref="Z13:AC13"/>
    <mergeCell ref="AD13:AG13"/>
    <mergeCell ref="AH13:AK13"/>
    <mergeCell ref="AL13:AO13"/>
    <mergeCell ref="AP13:AS13"/>
    <mergeCell ref="AT13:AW13"/>
    <mergeCell ref="B13:E13"/>
    <mergeCell ref="F13:I13"/>
    <mergeCell ref="J13:M13"/>
    <mergeCell ref="N13:Q13"/>
    <mergeCell ref="R13:U13"/>
    <mergeCell ref="V13:Y13"/>
    <mergeCell ref="Z12:AC12"/>
    <mergeCell ref="AD12:AG12"/>
    <mergeCell ref="AH12:AK12"/>
    <mergeCell ref="AL12:AO12"/>
    <mergeCell ref="AP12:AS12"/>
    <mergeCell ref="AT12:AW12"/>
    <mergeCell ref="B12:E12"/>
    <mergeCell ref="F12:I12"/>
    <mergeCell ref="J12:M12"/>
    <mergeCell ref="N12:Q12"/>
    <mergeCell ref="R12:U12"/>
    <mergeCell ref="V12:Y12"/>
    <mergeCell ref="B2:E2"/>
    <mergeCell ref="F2:I2"/>
    <mergeCell ref="J2:M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W63"/>
  <sheetViews>
    <sheetView topLeftCell="A38" workbookViewId="0">
      <selection activeCell="Z60" sqref="Z60:AC62"/>
    </sheetView>
  </sheetViews>
  <sheetFormatPr defaultRowHeight="14.4" outlineLevelRow="1" x14ac:dyDescent="0.3"/>
  <cols>
    <col min="1" max="1" width="30.44140625" customWidth="1"/>
    <col min="2" max="5" width="8.44140625" style="1" customWidth="1"/>
    <col min="6" max="49" width="8" style="1" customWidth="1"/>
  </cols>
  <sheetData>
    <row r="1" spans="1:49" ht="15" hidden="1" thickBot="1" x14ac:dyDescent="0.35"/>
    <row r="2" spans="1:49" ht="16.2" hidden="1" thickBot="1" x14ac:dyDescent="0.35">
      <c r="A2" s="29">
        <v>2021</v>
      </c>
      <c r="B2" s="67" t="s">
        <v>0</v>
      </c>
      <c r="C2" s="68"/>
      <c r="D2" s="68"/>
      <c r="E2" s="69"/>
      <c r="F2" s="70" t="s">
        <v>1</v>
      </c>
      <c r="G2" s="68"/>
      <c r="H2" s="68"/>
      <c r="I2" s="71"/>
      <c r="J2" s="67" t="s">
        <v>2</v>
      </c>
      <c r="K2" s="68"/>
      <c r="L2" s="68"/>
      <c r="M2" s="69"/>
      <c r="N2" s="70" t="s">
        <v>3</v>
      </c>
      <c r="O2" s="68"/>
      <c r="P2" s="68"/>
      <c r="Q2" s="71"/>
      <c r="R2" s="67" t="s">
        <v>4</v>
      </c>
      <c r="S2" s="68"/>
      <c r="T2" s="68"/>
      <c r="U2" s="69"/>
      <c r="V2" s="70" t="s">
        <v>5</v>
      </c>
      <c r="W2" s="68"/>
      <c r="X2" s="68"/>
      <c r="Y2" s="71"/>
      <c r="Z2" s="67" t="s">
        <v>6</v>
      </c>
      <c r="AA2" s="68"/>
      <c r="AB2" s="68"/>
      <c r="AC2" s="69"/>
      <c r="AD2" s="70" t="s">
        <v>7</v>
      </c>
      <c r="AE2" s="68"/>
      <c r="AF2" s="68"/>
      <c r="AG2" s="71"/>
      <c r="AH2" s="67" t="s">
        <v>8</v>
      </c>
      <c r="AI2" s="68"/>
      <c r="AJ2" s="68"/>
      <c r="AK2" s="69"/>
      <c r="AL2" s="70" t="s">
        <v>9</v>
      </c>
      <c r="AM2" s="68"/>
      <c r="AN2" s="68"/>
      <c r="AO2" s="71"/>
      <c r="AP2" s="67" t="s">
        <v>10</v>
      </c>
      <c r="AQ2" s="68"/>
      <c r="AR2" s="68"/>
      <c r="AS2" s="69"/>
      <c r="AT2" s="70" t="s">
        <v>11</v>
      </c>
      <c r="AU2" s="68"/>
      <c r="AV2" s="68"/>
      <c r="AW2" s="71"/>
    </row>
    <row r="3" spans="1:49" ht="21" hidden="1" customHeight="1" x14ac:dyDescent="0.3">
      <c r="A3" s="55" t="s">
        <v>27</v>
      </c>
      <c r="B3" s="57" t="s">
        <v>32</v>
      </c>
      <c r="C3" s="58"/>
      <c r="D3" s="58"/>
      <c r="E3" s="59"/>
      <c r="F3" s="58" t="s">
        <v>32</v>
      </c>
      <c r="G3" s="58"/>
      <c r="H3" s="58"/>
      <c r="I3" s="58"/>
      <c r="J3" s="57" t="s">
        <v>32</v>
      </c>
      <c r="K3" s="58"/>
      <c r="L3" s="58"/>
      <c r="M3" s="59"/>
      <c r="N3" s="58" t="s">
        <v>32</v>
      </c>
      <c r="O3" s="58"/>
      <c r="P3" s="58"/>
      <c r="Q3" s="58"/>
      <c r="R3" s="57" t="s">
        <v>32</v>
      </c>
      <c r="S3" s="58"/>
      <c r="T3" s="58"/>
      <c r="U3" s="59"/>
      <c r="V3" s="58" t="s">
        <v>32</v>
      </c>
      <c r="W3" s="58"/>
      <c r="X3" s="58"/>
      <c r="Y3" s="58"/>
      <c r="Z3" s="57" t="s">
        <v>32</v>
      </c>
      <c r="AA3" s="58"/>
      <c r="AB3" s="58"/>
      <c r="AC3" s="59"/>
      <c r="AD3" s="58" t="s">
        <v>32</v>
      </c>
      <c r="AE3" s="58"/>
      <c r="AF3" s="58"/>
      <c r="AG3" s="58"/>
      <c r="AH3" s="57" t="s">
        <v>32</v>
      </c>
      <c r="AI3" s="58"/>
      <c r="AJ3" s="58"/>
      <c r="AK3" s="59"/>
      <c r="AL3" s="58" t="s">
        <v>32</v>
      </c>
      <c r="AM3" s="58"/>
      <c r="AN3" s="58"/>
      <c r="AO3" s="58"/>
      <c r="AP3" s="57" t="s">
        <v>32</v>
      </c>
      <c r="AQ3" s="58"/>
      <c r="AR3" s="58"/>
      <c r="AS3" s="59"/>
      <c r="AT3" s="58" t="s">
        <v>32</v>
      </c>
      <c r="AU3" s="58"/>
      <c r="AV3" s="58"/>
      <c r="AW3" s="58"/>
    </row>
    <row r="4" spans="1:49" ht="15" hidden="1" thickBot="1" x14ac:dyDescent="0.35">
      <c r="A4" s="55"/>
      <c r="B4" s="52" t="s">
        <v>12</v>
      </c>
      <c r="C4" s="52"/>
      <c r="D4" s="52"/>
      <c r="E4" s="52"/>
      <c r="F4" s="53" t="s">
        <v>12</v>
      </c>
      <c r="G4" s="52"/>
      <c r="H4" s="52"/>
      <c r="I4" s="54"/>
      <c r="J4" s="52" t="s">
        <v>12</v>
      </c>
      <c r="K4" s="52"/>
      <c r="L4" s="52"/>
      <c r="M4" s="52"/>
      <c r="N4" s="53" t="s">
        <v>12</v>
      </c>
      <c r="O4" s="52"/>
      <c r="P4" s="52"/>
      <c r="Q4" s="54"/>
      <c r="R4" s="52" t="s">
        <v>12</v>
      </c>
      <c r="S4" s="52"/>
      <c r="T4" s="52"/>
      <c r="U4" s="52"/>
      <c r="V4" s="53" t="s">
        <v>12</v>
      </c>
      <c r="W4" s="52"/>
      <c r="X4" s="52"/>
      <c r="Y4" s="54"/>
      <c r="Z4" s="52" t="s">
        <v>12</v>
      </c>
      <c r="AA4" s="52"/>
      <c r="AB4" s="52"/>
      <c r="AC4" s="52"/>
      <c r="AD4" s="53" t="s">
        <v>12</v>
      </c>
      <c r="AE4" s="52"/>
      <c r="AF4" s="52"/>
      <c r="AG4" s="54"/>
      <c r="AH4" s="52" t="s">
        <v>12</v>
      </c>
      <c r="AI4" s="52"/>
      <c r="AJ4" s="52"/>
      <c r="AK4" s="52"/>
      <c r="AL4" s="53" t="s">
        <v>12</v>
      </c>
      <c r="AM4" s="52"/>
      <c r="AN4" s="52"/>
      <c r="AO4" s="54"/>
      <c r="AP4" s="52" t="s">
        <v>12</v>
      </c>
      <c r="AQ4" s="52"/>
      <c r="AR4" s="52"/>
      <c r="AS4" s="52"/>
      <c r="AT4" s="53" t="s">
        <v>12</v>
      </c>
      <c r="AU4" s="52"/>
      <c r="AV4" s="52"/>
      <c r="AW4" s="54"/>
    </row>
    <row r="5" spans="1:49" ht="15" hidden="1" thickBot="1" x14ac:dyDescent="0.35">
      <c r="A5" s="56"/>
      <c r="B5" s="25" t="s">
        <v>13</v>
      </c>
      <c r="C5" s="5" t="s">
        <v>14</v>
      </c>
      <c r="D5" s="5" t="s">
        <v>15</v>
      </c>
      <c r="E5" s="5" t="s">
        <v>16</v>
      </c>
      <c r="F5" s="21" t="s">
        <v>13</v>
      </c>
      <c r="G5" s="5" t="s">
        <v>14</v>
      </c>
      <c r="H5" s="5" t="s">
        <v>15</v>
      </c>
      <c r="I5" s="3" t="s">
        <v>16</v>
      </c>
      <c r="J5" s="25" t="s">
        <v>13</v>
      </c>
      <c r="K5" s="5" t="s">
        <v>14</v>
      </c>
      <c r="L5" s="5" t="s">
        <v>15</v>
      </c>
      <c r="M5" s="5" t="s">
        <v>16</v>
      </c>
      <c r="N5" s="21" t="s">
        <v>13</v>
      </c>
      <c r="O5" s="5" t="s">
        <v>14</v>
      </c>
      <c r="P5" s="5" t="s">
        <v>15</v>
      </c>
      <c r="Q5" s="3" t="s">
        <v>16</v>
      </c>
      <c r="R5" s="25" t="s">
        <v>13</v>
      </c>
      <c r="S5" s="5" t="s">
        <v>14</v>
      </c>
      <c r="T5" s="5" t="s">
        <v>15</v>
      </c>
      <c r="U5" s="5" t="s">
        <v>16</v>
      </c>
      <c r="V5" s="21" t="s">
        <v>13</v>
      </c>
      <c r="W5" s="5" t="s">
        <v>14</v>
      </c>
      <c r="X5" s="5" t="s">
        <v>15</v>
      </c>
      <c r="Y5" s="3" t="s">
        <v>16</v>
      </c>
      <c r="Z5" s="25" t="s">
        <v>13</v>
      </c>
      <c r="AA5" s="5" t="s">
        <v>14</v>
      </c>
      <c r="AB5" s="5" t="s">
        <v>15</v>
      </c>
      <c r="AC5" s="5" t="s">
        <v>16</v>
      </c>
      <c r="AD5" s="21" t="s">
        <v>13</v>
      </c>
      <c r="AE5" s="5" t="s">
        <v>14</v>
      </c>
      <c r="AF5" s="5" t="s">
        <v>15</v>
      </c>
      <c r="AG5" s="3" t="s">
        <v>16</v>
      </c>
      <c r="AH5" s="25" t="s">
        <v>13</v>
      </c>
      <c r="AI5" s="5" t="s">
        <v>14</v>
      </c>
      <c r="AJ5" s="5" t="s">
        <v>15</v>
      </c>
      <c r="AK5" s="5" t="s">
        <v>16</v>
      </c>
      <c r="AL5" s="21" t="s">
        <v>13</v>
      </c>
      <c r="AM5" s="5" t="s">
        <v>14</v>
      </c>
      <c r="AN5" s="5" t="s">
        <v>15</v>
      </c>
      <c r="AO5" s="3" t="s">
        <v>16</v>
      </c>
      <c r="AP5" s="25" t="s">
        <v>13</v>
      </c>
      <c r="AQ5" s="5" t="s">
        <v>14</v>
      </c>
      <c r="AR5" s="5" t="s">
        <v>15</v>
      </c>
      <c r="AS5" s="5" t="s">
        <v>16</v>
      </c>
      <c r="AT5" s="21" t="s">
        <v>13</v>
      </c>
      <c r="AU5" s="5" t="s">
        <v>14</v>
      </c>
      <c r="AV5" s="5" t="s">
        <v>15</v>
      </c>
      <c r="AW5" s="3" t="s">
        <v>16</v>
      </c>
    </row>
    <row r="6" spans="1:49" ht="15" hidden="1" thickBot="1" x14ac:dyDescent="0.35">
      <c r="A6" s="10" t="s">
        <v>29</v>
      </c>
      <c r="B6" s="26">
        <v>2191.8900000000003</v>
      </c>
      <c r="C6" s="11">
        <v>2637.19</v>
      </c>
      <c r="D6" s="11">
        <v>2847.19</v>
      </c>
      <c r="E6" s="14">
        <v>3187.19</v>
      </c>
      <c r="F6" s="22">
        <v>2353.8900000000003</v>
      </c>
      <c r="G6" s="11">
        <v>2799.19</v>
      </c>
      <c r="H6" s="11">
        <v>3009.19</v>
      </c>
      <c r="I6" s="12">
        <v>3349.19</v>
      </c>
      <c r="J6" s="26">
        <v>2254.25</v>
      </c>
      <c r="K6" s="11">
        <v>2699.55</v>
      </c>
      <c r="L6" s="11">
        <v>2909.55</v>
      </c>
      <c r="M6" s="14">
        <v>3249.55</v>
      </c>
      <c r="N6" s="22">
        <v>2324.48</v>
      </c>
      <c r="O6" s="11">
        <v>2769.78</v>
      </c>
      <c r="P6" s="11">
        <v>2979.78</v>
      </c>
      <c r="Q6" s="12">
        <v>3319.78</v>
      </c>
      <c r="R6" s="26">
        <v>2097.6099999999997</v>
      </c>
      <c r="S6" s="11">
        <v>2542.91</v>
      </c>
      <c r="T6" s="11">
        <v>2752.91</v>
      </c>
      <c r="U6" s="14">
        <v>3092.91</v>
      </c>
      <c r="V6" s="22">
        <v>2072.9700000000003</v>
      </c>
      <c r="W6" s="11">
        <v>2518.27</v>
      </c>
      <c r="X6" s="11">
        <v>2728.27</v>
      </c>
      <c r="Y6" s="12">
        <v>3068.27</v>
      </c>
      <c r="Z6" s="26">
        <v>2340.36</v>
      </c>
      <c r="AA6" s="11">
        <v>2821.2599999999998</v>
      </c>
      <c r="AB6" s="11">
        <v>3061.66</v>
      </c>
      <c r="AC6" s="14">
        <v>3440.7799999999997</v>
      </c>
      <c r="AD6" s="22">
        <v>2472.67</v>
      </c>
      <c r="AE6" s="11">
        <v>2953.5699999999997</v>
      </c>
      <c r="AF6" s="11">
        <v>3193.97</v>
      </c>
      <c r="AG6" s="12">
        <v>3573.0899999999997</v>
      </c>
      <c r="AH6" s="26">
        <v>2599.0100000000002</v>
      </c>
      <c r="AI6" s="11">
        <v>3079.91</v>
      </c>
      <c r="AJ6" s="11">
        <v>3320.31</v>
      </c>
      <c r="AK6" s="14">
        <v>3699.43</v>
      </c>
      <c r="AL6" s="22">
        <v>2495.31</v>
      </c>
      <c r="AM6" s="11">
        <v>2976.21</v>
      </c>
      <c r="AN6" s="11">
        <v>3216.6099999999997</v>
      </c>
      <c r="AO6" s="12">
        <v>3595.7299999999996</v>
      </c>
      <c r="AP6" s="26">
        <v>2502.4</v>
      </c>
      <c r="AQ6" s="11">
        <v>2983.3</v>
      </c>
      <c r="AR6" s="11">
        <v>3223.7</v>
      </c>
      <c r="AS6" s="14">
        <v>3602.8199999999997</v>
      </c>
      <c r="AT6" s="22">
        <v>2380.16</v>
      </c>
      <c r="AU6" s="11">
        <v>2861.0599999999995</v>
      </c>
      <c r="AV6" s="11">
        <v>3101.4599999999996</v>
      </c>
      <c r="AW6" s="12">
        <v>3480.5799999999995</v>
      </c>
    </row>
    <row r="7" spans="1:49" ht="15" hidden="1" thickBot="1" x14ac:dyDescent="0.35">
      <c r="A7" s="10" t="s">
        <v>19</v>
      </c>
      <c r="B7" s="26">
        <v>2021.8500000000001</v>
      </c>
      <c r="C7" s="11">
        <v>2467.15</v>
      </c>
      <c r="D7" s="11">
        <v>2677.15</v>
      </c>
      <c r="E7" s="14">
        <v>3017.15</v>
      </c>
      <c r="F7" s="22">
        <v>2183.85</v>
      </c>
      <c r="G7" s="11">
        <v>2629.15</v>
      </c>
      <c r="H7" s="11">
        <v>2839.15</v>
      </c>
      <c r="I7" s="12">
        <v>3179.15</v>
      </c>
      <c r="J7" s="26">
        <v>2084.21</v>
      </c>
      <c r="K7" s="11">
        <v>2529.5100000000002</v>
      </c>
      <c r="L7" s="11">
        <v>2739.51</v>
      </c>
      <c r="M7" s="14">
        <v>3079.51</v>
      </c>
      <c r="N7" s="22">
        <v>2154.44</v>
      </c>
      <c r="O7" s="11">
        <v>2599.7400000000002</v>
      </c>
      <c r="P7" s="11">
        <v>2809.7400000000002</v>
      </c>
      <c r="Q7" s="12">
        <v>3149.7400000000002</v>
      </c>
      <c r="R7" s="26">
        <v>1927.57</v>
      </c>
      <c r="S7" s="11">
        <v>2372.87</v>
      </c>
      <c r="T7" s="11">
        <v>2582.87</v>
      </c>
      <c r="U7" s="14">
        <v>2922.87</v>
      </c>
      <c r="V7" s="22">
        <v>1902.93</v>
      </c>
      <c r="W7" s="11">
        <v>2348.23</v>
      </c>
      <c r="X7" s="11">
        <v>2558.23</v>
      </c>
      <c r="Y7" s="12">
        <v>2898.23</v>
      </c>
      <c r="Z7" s="26">
        <v>2147.4499999999998</v>
      </c>
      <c r="AA7" s="11">
        <v>2628.35</v>
      </c>
      <c r="AB7" s="11">
        <v>2868.75</v>
      </c>
      <c r="AC7" s="14">
        <v>3247.87</v>
      </c>
      <c r="AD7" s="22">
        <v>2279.7599999999998</v>
      </c>
      <c r="AE7" s="11">
        <v>2760.66</v>
      </c>
      <c r="AF7" s="11">
        <v>3001.06</v>
      </c>
      <c r="AG7" s="12">
        <v>3380.18</v>
      </c>
      <c r="AH7" s="26">
        <v>2406.1</v>
      </c>
      <c r="AI7" s="11">
        <v>2887</v>
      </c>
      <c r="AJ7" s="11">
        <v>3127.4</v>
      </c>
      <c r="AK7" s="14">
        <v>3506.52</v>
      </c>
      <c r="AL7" s="22">
        <v>2302.3999999999996</v>
      </c>
      <c r="AM7" s="11">
        <v>2783.3</v>
      </c>
      <c r="AN7" s="11">
        <v>3023.7</v>
      </c>
      <c r="AO7" s="12">
        <v>3402.8199999999997</v>
      </c>
      <c r="AP7" s="26">
        <v>2309.4899999999998</v>
      </c>
      <c r="AQ7" s="11">
        <v>2790.3900000000003</v>
      </c>
      <c r="AR7" s="11">
        <v>3030.79</v>
      </c>
      <c r="AS7" s="14">
        <v>3409.91</v>
      </c>
      <c r="AT7" s="22">
        <v>2187.25</v>
      </c>
      <c r="AU7" s="11">
        <v>2668.1499999999996</v>
      </c>
      <c r="AV7" s="11">
        <v>2908.5499999999997</v>
      </c>
      <c r="AW7" s="12">
        <v>3287.6699999999996</v>
      </c>
    </row>
    <row r="8" spans="1:49" ht="15" hidden="1" thickBot="1" x14ac:dyDescent="0.35">
      <c r="A8" s="10" t="s">
        <v>30</v>
      </c>
      <c r="B8" s="26">
        <v>1993.22</v>
      </c>
      <c r="C8" s="11">
        <v>2438.52</v>
      </c>
      <c r="D8" s="11">
        <v>2648.52</v>
      </c>
      <c r="E8" s="14">
        <v>2988.52</v>
      </c>
      <c r="F8" s="22">
        <v>2155.2199999999998</v>
      </c>
      <c r="G8" s="11">
        <v>2600.52</v>
      </c>
      <c r="H8" s="11">
        <v>2810.52</v>
      </c>
      <c r="I8" s="12">
        <v>3150.52</v>
      </c>
      <c r="J8" s="26">
        <v>2055.58</v>
      </c>
      <c r="K8" s="11">
        <v>2500.88</v>
      </c>
      <c r="L8" s="11">
        <v>2710.88</v>
      </c>
      <c r="M8" s="14">
        <v>3050.88</v>
      </c>
      <c r="N8" s="22">
        <v>2125.8100000000004</v>
      </c>
      <c r="O8" s="11">
        <v>2571.11</v>
      </c>
      <c r="P8" s="11">
        <v>2781.11</v>
      </c>
      <c r="Q8" s="12">
        <v>3121.11</v>
      </c>
      <c r="R8" s="26">
        <v>1898.9399999999998</v>
      </c>
      <c r="S8" s="11">
        <v>2344.2399999999998</v>
      </c>
      <c r="T8" s="11">
        <v>2554.2399999999998</v>
      </c>
      <c r="U8" s="14">
        <v>2894.24</v>
      </c>
      <c r="V8" s="22">
        <v>1874.3</v>
      </c>
      <c r="W8" s="11">
        <v>2319.6</v>
      </c>
      <c r="X8" s="11">
        <v>2529.6</v>
      </c>
      <c r="Y8" s="12">
        <v>2869.6</v>
      </c>
      <c r="Z8" s="26">
        <v>2126.4499999999998</v>
      </c>
      <c r="AA8" s="11">
        <v>2607.35</v>
      </c>
      <c r="AB8" s="11">
        <v>2847.75</v>
      </c>
      <c r="AC8" s="14">
        <v>3226.87</v>
      </c>
      <c r="AD8" s="22">
        <v>2258.7599999999998</v>
      </c>
      <c r="AE8" s="11">
        <v>2739.66</v>
      </c>
      <c r="AF8" s="11">
        <v>2980.06</v>
      </c>
      <c r="AG8" s="12">
        <v>3359.18</v>
      </c>
      <c r="AH8" s="26">
        <v>2385.1</v>
      </c>
      <c r="AI8" s="11">
        <v>2866</v>
      </c>
      <c r="AJ8" s="11">
        <v>3106.4</v>
      </c>
      <c r="AK8" s="14">
        <v>3485.52</v>
      </c>
      <c r="AL8" s="22">
        <v>2281.4</v>
      </c>
      <c r="AM8" s="11">
        <v>2762.3</v>
      </c>
      <c r="AN8" s="11">
        <v>3002.7</v>
      </c>
      <c r="AO8" s="12">
        <v>3381.8199999999997</v>
      </c>
      <c r="AP8" s="26">
        <v>2288.4900000000002</v>
      </c>
      <c r="AQ8" s="11">
        <v>2769.3900000000003</v>
      </c>
      <c r="AR8" s="11">
        <v>3009.79</v>
      </c>
      <c r="AS8" s="14">
        <v>3388.91</v>
      </c>
      <c r="AT8" s="22">
        <v>2166.2499999999995</v>
      </c>
      <c r="AU8" s="11">
        <v>2647.1499999999996</v>
      </c>
      <c r="AV8" s="11">
        <v>2887.5499999999997</v>
      </c>
      <c r="AW8" s="12">
        <v>3266.6699999999996</v>
      </c>
    </row>
    <row r="9" spans="1:49" ht="27" hidden="1" thickBot="1" x14ac:dyDescent="0.35">
      <c r="A9" s="30" t="s">
        <v>31</v>
      </c>
      <c r="B9" s="27">
        <v>1442.66</v>
      </c>
      <c r="C9" s="13">
        <v>1442.66</v>
      </c>
      <c r="D9" s="13">
        <v>1442.66</v>
      </c>
      <c r="E9" s="15">
        <v>1442.66</v>
      </c>
      <c r="F9" s="23">
        <v>1606.92</v>
      </c>
      <c r="G9" s="13">
        <v>1606.92</v>
      </c>
      <c r="H9" s="13">
        <v>1606.92</v>
      </c>
      <c r="I9" s="9">
        <v>1606.92</v>
      </c>
      <c r="J9" s="27">
        <v>1507.89</v>
      </c>
      <c r="K9" s="13">
        <v>1507.89</v>
      </c>
      <c r="L9" s="13">
        <v>1507.89</v>
      </c>
      <c r="M9" s="15">
        <v>1507.89</v>
      </c>
      <c r="N9" s="23">
        <v>1578.27</v>
      </c>
      <c r="O9" s="13">
        <v>1578.27</v>
      </c>
      <c r="P9" s="13">
        <v>1578.27</v>
      </c>
      <c r="Q9" s="9">
        <v>1578.27</v>
      </c>
      <c r="R9" s="27">
        <v>1351.37</v>
      </c>
      <c r="S9" s="13">
        <v>1351.37</v>
      </c>
      <c r="T9" s="13">
        <v>1351.37</v>
      </c>
      <c r="U9" s="15">
        <v>1351.37</v>
      </c>
      <c r="V9" s="23">
        <v>1326.52</v>
      </c>
      <c r="W9" s="13">
        <v>1326.52</v>
      </c>
      <c r="X9" s="13">
        <v>1326.52</v>
      </c>
      <c r="Y9" s="9">
        <v>1326.52</v>
      </c>
      <c r="Z9" s="27">
        <v>1571.15</v>
      </c>
      <c r="AA9" s="13">
        <v>1571.15</v>
      </c>
      <c r="AB9" s="13">
        <v>1571.15</v>
      </c>
      <c r="AC9" s="15">
        <v>1571.15</v>
      </c>
      <c r="AD9" s="23">
        <v>1700.67</v>
      </c>
      <c r="AE9" s="13">
        <v>1700.67</v>
      </c>
      <c r="AF9" s="13">
        <v>1700.67</v>
      </c>
      <c r="AG9" s="9">
        <v>1700.67</v>
      </c>
      <c r="AH9" s="27">
        <v>1827.29</v>
      </c>
      <c r="AI9" s="13">
        <v>1827.29</v>
      </c>
      <c r="AJ9" s="13">
        <v>1827.29</v>
      </c>
      <c r="AK9" s="15">
        <v>1827.29</v>
      </c>
      <c r="AL9" s="23">
        <v>1723.57</v>
      </c>
      <c r="AM9" s="13">
        <v>1723.57</v>
      </c>
      <c r="AN9" s="13">
        <v>1723.57</v>
      </c>
      <c r="AO9" s="9">
        <v>1723.57</v>
      </c>
      <c r="AP9" s="27">
        <v>1728.95</v>
      </c>
      <c r="AQ9" s="13">
        <v>1728.95</v>
      </c>
      <c r="AR9" s="13">
        <v>1728.95</v>
      </c>
      <c r="AS9" s="15">
        <v>1728.95</v>
      </c>
      <c r="AT9" s="23">
        <v>1606.87</v>
      </c>
      <c r="AU9" s="13">
        <v>1606.87</v>
      </c>
      <c r="AV9" s="13">
        <v>1606.87</v>
      </c>
      <c r="AW9" s="9">
        <v>1606.87</v>
      </c>
    </row>
    <row r="10" spans="1:49" ht="15" hidden="1" thickBot="1" x14ac:dyDescent="0.35">
      <c r="A10" s="31" t="s">
        <v>25</v>
      </c>
      <c r="B10" s="28">
        <v>444.7</v>
      </c>
      <c r="C10" s="2">
        <v>890</v>
      </c>
      <c r="D10" s="2">
        <v>1100</v>
      </c>
      <c r="E10" s="20">
        <v>1440</v>
      </c>
      <c r="F10" s="24">
        <v>444.7</v>
      </c>
      <c r="G10" s="2">
        <v>890</v>
      </c>
      <c r="H10" s="2">
        <v>1100</v>
      </c>
      <c r="I10" s="4">
        <v>1440</v>
      </c>
      <c r="J10" s="28">
        <v>444.7</v>
      </c>
      <c r="K10" s="2">
        <v>890</v>
      </c>
      <c r="L10" s="2">
        <v>1100</v>
      </c>
      <c r="M10" s="20">
        <v>1440</v>
      </c>
      <c r="N10" s="24">
        <v>444.7</v>
      </c>
      <c r="O10" s="2">
        <v>890</v>
      </c>
      <c r="P10" s="2">
        <v>1100</v>
      </c>
      <c r="Q10" s="4">
        <v>1440</v>
      </c>
      <c r="R10" s="28">
        <v>444.7</v>
      </c>
      <c r="S10" s="2">
        <v>890</v>
      </c>
      <c r="T10" s="2">
        <v>1100</v>
      </c>
      <c r="U10" s="20">
        <v>1440</v>
      </c>
      <c r="V10" s="24">
        <v>444.7</v>
      </c>
      <c r="W10" s="2">
        <v>890</v>
      </c>
      <c r="X10" s="2">
        <v>1100</v>
      </c>
      <c r="Y10" s="4">
        <v>1440</v>
      </c>
      <c r="Z10" s="28">
        <v>444.7</v>
      </c>
      <c r="AA10" s="2">
        <v>925.6</v>
      </c>
      <c r="AB10" s="2">
        <v>1166</v>
      </c>
      <c r="AC10" s="20">
        <v>1545.12</v>
      </c>
      <c r="AD10" s="24">
        <v>444.7</v>
      </c>
      <c r="AE10" s="2">
        <v>925.6</v>
      </c>
      <c r="AF10" s="2">
        <v>1166</v>
      </c>
      <c r="AG10" s="4">
        <v>1545.12</v>
      </c>
      <c r="AH10" s="28">
        <v>444.7</v>
      </c>
      <c r="AI10" s="2">
        <v>925.6</v>
      </c>
      <c r="AJ10" s="2">
        <v>1166</v>
      </c>
      <c r="AK10" s="20">
        <v>1545.12</v>
      </c>
      <c r="AL10" s="24">
        <v>444.7</v>
      </c>
      <c r="AM10" s="2">
        <v>925.6</v>
      </c>
      <c r="AN10" s="2">
        <v>1166</v>
      </c>
      <c r="AO10" s="4">
        <v>1545.12</v>
      </c>
      <c r="AP10" s="28">
        <v>444.7</v>
      </c>
      <c r="AQ10" s="2">
        <v>925.6</v>
      </c>
      <c r="AR10" s="2">
        <v>1166</v>
      </c>
      <c r="AS10" s="20">
        <v>1545.12</v>
      </c>
      <c r="AT10" s="24">
        <v>444.7</v>
      </c>
      <c r="AU10" s="2">
        <v>925.6</v>
      </c>
      <c r="AV10" s="2">
        <v>1166</v>
      </c>
      <c r="AW10" s="4">
        <v>1545.12</v>
      </c>
    </row>
    <row r="11" spans="1:49" ht="15" hidden="1" customHeight="1" x14ac:dyDescent="0.3">
      <c r="A11" s="32" t="s">
        <v>21</v>
      </c>
      <c r="B11" s="50">
        <v>84.94</v>
      </c>
      <c r="C11" s="50"/>
      <c r="D11" s="50"/>
      <c r="E11" s="50"/>
      <c r="F11" s="61">
        <v>94.61</v>
      </c>
      <c r="G11" s="50"/>
      <c r="H11" s="50"/>
      <c r="I11" s="62"/>
      <c r="J11" s="50">
        <v>88.78</v>
      </c>
      <c r="K11" s="50"/>
      <c r="L11" s="50"/>
      <c r="M11" s="50"/>
      <c r="N11" s="61">
        <v>92.92</v>
      </c>
      <c r="O11" s="50"/>
      <c r="P11" s="50"/>
      <c r="Q11" s="62"/>
      <c r="R11" s="50">
        <v>79.56</v>
      </c>
      <c r="S11" s="50"/>
      <c r="T11" s="50"/>
      <c r="U11" s="50"/>
      <c r="V11" s="61">
        <v>78.099999999999994</v>
      </c>
      <c r="W11" s="50"/>
      <c r="X11" s="50"/>
      <c r="Y11" s="62"/>
      <c r="Z11" s="50">
        <v>92.5</v>
      </c>
      <c r="AA11" s="50"/>
      <c r="AB11" s="50"/>
      <c r="AC11" s="50"/>
      <c r="AD11" s="61">
        <v>100.13</v>
      </c>
      <c r="AE11" s="50"/>
      <c r="AF11" s="50"/>
      <c r="AG11" s="62"/>
      <c r="AH11" s="50">
        <v>107.58</v>
      </c>
      <c r="AI11" s="50"/>
      <c r="AJ11" s="50"/>
      <c r="AK11" s="50"/>
      <c r="AL11" s="61">
        <v>101.48</v>
      </c>
      <c r="AM11" s="50"/>
      <c r="AN11" s="50"/>
      <c r="AO11" s="62"/>
      <c r="AP11" s="50">
        <v>101.79</v>
      </c>
      <c r="AQ11" s="50"/>
      <c r="AR11" s="50"/>
      <c r="AS11" s="50"/>
      <c r="AT11" s="61">
        <v>94.6</v>
      </c>
      <c r="AU11" s="50"/>
      <c r="AV11" s="50"/>
      <c r="AW11" s="62"/>
    </row>
    <row r="12" spans="1:49" ht="15" hidden="1" thickBot="1" x14ac:dyDescent="0.35">
      <c r="A12" s="33" t="s">
        <v>22</v>
      </c>
      <c r="B12" s="51">
        <v>298</v>
      </c>
      <c r="C12" s="51"/>
      <c r="D12" s="51"/>
      <c r="E12" s="51"/>
      <c r="F12" s="63">
        <v>298</v>
      </c>
      <c r="G12" s="51"/>
      <c r="H12" s="51"/>
      <c r="I12" s="64"/>
      <c r="J12" s="51">
        <v>298</v>
      </c>
      <c r="K12" s="51"/>
      <c r="L12" s="51"/>
      <c r="M12" s="51"/>
      <c r="N12" s="63">
        <v>298</v>
      </c>
      <c r="O12" s="51"/>
      <c r="P12" s="51"/>
      <c r="Q12" s="64"/>
      <c r="R12" s="51">
        <v>298</v>
      </c>
      <c r="S12" s="51"/>
      <c r="T12" s="51"/>
      <c r="U12" s="51"/>
      <c r="V12" s="63">
        <v>298</v>
      </c>
      <c r="W12" s="51"/>
      <c r="X12" s="51"/>
      <c r="Y12" s="64"/>
      <c r="Z12" s="51">
        <v>320.87</v>
      </c>
      <c r="AA12" s="51"/>
      <c r="AB12" s="51"/>
      <c r="AC12" s="51"/>
      <c r="AD12" s="63">
        <v>320.87</v>
      </c>
      <c r="AE12" s="51"/>
      <c r="AF12" s="51"/>
      <c r="AG12" s="64"/>
      <c r="AH12" s="51">
        <v>320.87</v>
      </c>
      <c r="AI12" s="51"/>
      <c r="AJ12" s="51"/>
      <c r="AK12" s="51"/>
      <c r="AL12" s="63">
        <v>320.87</v>
      </c>
      <c r="AM12" s="51"/>
      <c r="AN12" s="51"/>
      <c r="AO12" s="64"/>
      <c r="AP12" s="51">
        <v>320.87</v>
      </c>
      <c r="AQ12" s="51"/>
      <c r="AR12" s="51"/>
      <c r="AS12" s="51"/>
      <c r="AT12" s="63">
        <v>320.87</v>
      </c>
      <c r="AU12" s="51"/>
      <c r="AV12" s="51"/>
      <c r="AW12" s="64"/>
    </row>
    <row r="13" spans="1:49" ht="15" hidden="1" thickBot="1" x14ac:dyDescent="0.35">
      <c r="A13" s="33" t="s">
        <v>23</v>
      </c>
      <c r="B13" s="51">
        <v>127.96</v>
      </c>
      <c r="C13" s="51"/>
      <c r="D13" s="51"/>
      <c r="E13" s="51"/>
      <c r="F13" s="63">
        <v>127.96</v>
      </c>
      <c r="G13" s="51"/>
      <c r="H13" s="51"/>
      <c r="I13" s="64"/>
      <c r="J13" s="51">
        <v>127.96</v>
      </c>
      <c r="K13" s="51"/>
      <c r="L13" s="51"/>
      <c r="M13" s="51"/>
      <c r="N13" s="63">
        <v>127.96</v>
      </c>
      <c r="O13" s="51"/>
      <c r="P13" s="51"/>
      <c r="Q13" s="64"/>
      <c r="R13" s="51">
        <v>127.96</v>
      </c>
      <c r="S13" s="51"/>
      <c r="T13" s="51"/>
      <c r="U13" s="51"/>
      <c r="V13" s="63">
        <v>127.96</v>
      </c>
      <c r="W13" s="51"/>
      <c r="X13" s="51"/>
      <c r="Y13" s="64"/>
      <c r="Z13" s="51">
        <v>127.96</v>
      </c>
      <c r="AA13" s="51"/>
      <c r="AB13" s="51"/>
      <c r="AC13" s="51"/>
      <c r="AD13" s="63">
        <v>127.96</v>
      </c>
      <c r="AE13" s="51"/>
      <c r="AF13" s="51"/>
      <c r="AG13" s="64"/>
      <c r="AH13" s="51">
        <v>127.96</v>
      </c>
      <c r="AI13" s="51"/>
      <c r="AJ13" s="51"/>
      <c r="AK13" s="51"/>
      <c r="AL13" s="63">
        <v>127.96</v>
      </c>
      <c r="AM13" s="51"/>
      <c r="AN13" s="51"/>
      <c r="AO13" s="64"/>
      <c r="AP13" s="51">
        <v>127.96</v>
      </c>
      <c r="AQ13" s="51"/>
      <c r="AR13" s="51"/>
      <c r="AS13" s="51"/>
      <c r="AT13" s="63">
        <v>127.96</v>
      </c>
      <c r="AU13" s="51"/>
      <c r="AV13" s="51"/>
      <c r="AW13" s="64"/>
    </row>
    <row r="14" spans="1:49" ht="15" hidden="1" thickBot="1" x14ac:dyDescent="0.35">
      <c r="A14" s="34" t="s">
        <v>24</v>
      </c>
      <c r="B14" s="60">
        <v>99.33</v>
      </c>
      <c r="C14" s="60"/>
      <c r="D14" s="60"/>
      <c r="E14" s="60"/>
      <c r="F14" s="65">
        <v>99.33</v>
      </c>
      <c r="G14" s="60"/>
      <c r="H14" s="60"/>
      <c r="I14" s="66"/>
      <c r="J14" s="60">
        <v>99.33</v>
      </c>
      <c r="K14" s="60"/>
      <c r="L14" s="60"/>
      <c r="M14" s="60"/>
      <c r="N14" s="65">
        <v>99.33</v>
      </c>
      <c r="O14" s="60"/>
      <c r="P14" s="60"/>
      <c r="Q14" s="66"/>
      <c r="R14" s="60">
        <v>99.33</v>
      </c>
      <c r="S14" s="60"/>
      <c r="T14" s="60"/>
      <c r="U14" s="60"/>
      <c r="V14" s="65">
        <v>99.33</v>
      </c>
      <c r="W14" s="60"/>
      <c r="X14" s="60"/>
      <c r="Y14" s="66"/>
      <c r="Z14" s="60">
        <v>106.96</v>
      </c>
      <c r="AA14" s="60"/>
      <c r="AB14" s="60"/>
      <c r="AC14" s="60"/>
      <c r="AD14" s="65">
        <v>106.96</v>
      </c>
      <c r="AE14" s="60"/>
      <c r="AF14" s="60"/>
      <c r="AG14" s="66"/>
      <c r="AH14" s="60">
        <v>106.96</v>
      </c>
      <c r="AI14" s="60"/>
      <c r="AJ14" s="60"/>
      <c r="AK14" s="60"/>
      <c r="AL14" s="65">
        <v>106.96</v>
      </c>
      <c r="AM14" s="60"/>
      <c r="AN14" s="60"/>
      <c r="AO14" s="66"/>
      <c r="AP14" s="60">
        <v>106.96</v>
      </c>
      <c r="AQ14" s="60"/>
      <c r="AR14" s="60"/>
      <c r="AS14" s="60"/>
      <c r="AT14" s="65">
        <v>106.96</v>
      </c>
      <c r="AU14" s="60"/>
      <c r="AV14" s="60"/>
      <c r="AW14" s="66"/>
    </row>
    <row r="15" spans="1:49" ht="15" hidden="1" thickBot="1" x14ac:dyDescent="0.35">
      <c r="A15" s="35" t="s">
        <v>17</v>
      </c>
      <c r="B15" s="47">
        <v>6.53</v>
      </c>
      <c r="C15" s="47"/>
      <c r="D15" s="47"/>
      <c r="E15" s="47"/>
      <c r="F15" s="48">
        <v>4.2699999999999996</v>
      </c>
      <c r="G15" s="47"/>
      <c r="H15" s="47"/>
      <c r="I15" s="49"/>
      <c r="J15" s="47">
        <v>3.66</v>
      </c>
      <c r="K15" s="47"/>
      <c r="L15" s="47"/>
      <c r="M15" s="47"/>
      <c r="N15" s="48">
        <v>3.51</v>
      </c>
      <c r="O15" s="47"/>
      <c r="P15" s="47"/>
      <c r="Q15" s="49"/>
      <c r="R15" s="47">
        <v>3.54</v>
      </c>
      <c r="S15" s="47"/>
      <c r="T15" s="47"/>
      <c r="U15" s="47"/>
      <c r="V15" s="48">
        <v>3.75</v>
      </c>
      <c r="W15" s="47"/>
      <c r="X15" s="47"/>
      <c r="Y15" s="49"/>
      <c r="Z15" s="47">
        <v>3.64</v>
      </c>
      <c r="AA15" s="47"/>
      <c r="AB15" s="47"/>
      <c r="AC15" s="47"/>
      <c r="AD15" s="48">
        <v>6.43</v>
      </c>
      <c r="AE15" s="47"/>
      <c r="AF15" s="47"/>
      <c r="AG15" s="49"/>
      <c r="AH15" s="47">
        <v>6.15</v>
      </c>
      <c r="AI15" s="47"/>
      <c r="AJ15" s="47"/>
      <c r="AK15" s="47"/>
      <c r="AL15" s="48">
        <v>6.17</v>
      </c>
      <c r="AM15" s="47"/>
      <c r="AN15" s="47"/>
      <c r="AO15" s="49"/>
      <c r="AP15" s="47">
        <v>7.88</v>
      </c>
      <c r="AQ15" s="47"/>
      <c r="AR15" s="47"/>
      <c r="AS15" s="47"/>
      <c r="AT15" s="48">
        <v>7.72</v>
      </c>
      <c r="AU15" s="47"/>
      <c r="AV15" s="47"/>
      <c r="AW15" s="49"/>
    </row>
    <row r="16" spans="1:49" ht="15" hidden="1" thickBot="1" x14ac:dyDescent="0.35"/>
    <row r="17" spans="1:49" ht="16.2" thickBot="1" x14ac:dyDescent="0.35">
      <c r="A17" s="29">
        <v>2022</v>
      </c>
      <c r="B17" s="67" t="s">
        <v>0</v>
      </c>
      <c r="C17" s="68"/>
      <c r="D17" s="68"/>
      <c r="E17" s="69"/>
      <c r="F17" s="70" t="s">
        <v>1</v>
      </c>
      <c r="G17" s="68"/>
      <c r="H17" s="68"/>
      <c r="I17" s="71"/>
      <c r="J17" s="67" t="s">
        <v>2</v>
      </c>
      <c r="K17" s="68"/>
      <c r="L17" s="68"/>
      <c r="M17" s="69"/>
      <c r="N17" s="70" t="s">
        <v>3</v>
      </c>
      <c r="O17" s="68"/>
      <c r="P17" s="68"/>
      <c r="Q17" s="71"/>
      <c r="R17" s="67" t="s">
        <v>4</v>
      </c>
      <c r="S17" s="68"/>
      <c r="T17" s="68"/>
      <c r="U17" s="69"/>
      <c r="V17" s="70" t="s">
        <v>5</v>
      </c>
      <c r="W17" s="68"/>
      <c r="X17" s="68"/>
      <c r="Y17" s="71"/>
      <c r="Z17" s="67" t="s">
        <v>6</v>
      </c>
      <c r="AA17" s="68"/>
      <c r="AB17" s="68"/>
      <c r="AC17" s="69"/>
      <c r="AD17" s="70" t="s">
        <v>7</v>
      </c>
      <c r="AE17" s="68"/>
      <c r="AF17" s="68"/>
      <c r="AG17" s="71"/>
      <c r="AH17" s="67" t="s">
        <v>8</v>
      </c>
      <c r="AI17" s="68"/>
      <c r="AJ17" s="68"/>
      <c r="AK17" s="69"/>
      <c r="AL17" s="70" t="s">
        <v>9</v>
      </c>
      <c r="AM17" s="68"/>
      <c r="AN17" s="68"/>
      <c r="AO17" s="71"/>
      <c r="AP17" s="72" t="s">
        <v>10</v>
      </c>
      <c r="AQ17" s="73"/>
      <c r="AR17" s="73"/>
      <c r="AS17" s="74"/>
      <c r="AT17" s="75" t="s">
        <v>11</v>
      </c>
      <c r="AU17" s="73"/>
      <c r="AV17" s="73"/>
      <c r="AW17" s="76"/>
    </row>
    <row r="18" spans="1:49" ht="40.5" customHeight="1" x14ac:dyDescent="0.3">
      <c r="A18" s="55" t="s">
        <v>27</v>
      </c>
      <c r="B18" s="57" t="s">
        <v>18</v>
      </c>
      <c r="C18" s="58"/>
      <c r="D18" s="58"/>
      <c r="E18" s="59"/>
      <c r="F18" s="58" t="s">
        <v>18</v>
      </c>
      <c r="G18" s="58"/>
      <c r="H18" s="58"/>
      <c r="I18" s="58"/>
      <c r="J18" s="57" t="s">
        <v>18</v>
      </c>
      <c r="K18" s="58"/>
      <c r="L18" s="58"/>
      <c r="M18" s="59"/>
      <c r="N18" s="58" t="s">
        <v>18</v>
      </c>
      <c r="O18" s="58"/>
      <c r="P18" s="58"/>
      <c r="Q18" s="58"/>
      <c r="R18" s="57" t="s">
        <v>18</v>
      </c>
      <c r="S18" s="58"/>
      <c r="T18" s="58"/>
      <c r="U18" s="59"/>
      <c r="V18" s="58" t="s">
        <v>18</v>
      </c>
      <c r="W18" s="58"/>
      <c r="X18" s="58"/>
      <c r="Y18" s="58"/>
      <c r="Z18" s="57" t="s">
        <v>18</v>
      </c>
      <c r="AA18" s="58"/>
      <c r="AB18" s="58"/>
      <c r="AC18" s="59"/>
      <c r="AD18" s="58" t="s">
        <v>18</v>
      </c>
      <c r="AE18" s="58"/>
      <c r="AF18" s="58"/>
      <c r="AG18" s="58"/>
      <c r="AH18" s="57" t="s">
        <v>18</v>
      </c>
      <c r="AI18" s="58"/>
      <c r="AJ18" s="58"/>
      <c r="AK18" s="59"/>
      <c r="AL18" s="58" t="s">
        <v>18</v>
      </c>
      <c r="AM18" s="58"/>
      <c r="AN18" s="58"/>
      <c r="AO18" s="58"/>
      <c r="AP18" s="57" t="s">
        <v>18</v>
      </c>
      <c r="AQ18" s="58"/>
      <c r="AR18" s="58"/>
      <c r="AS18" s="59"/>
      <c r="AT18" s="58" t="s">
        <v>18</v>
      </c>
      <c r="AU18" s="58"/>
      <c r="AV18" s="58"/>
      <c r="AW18" s="58"/>
    </row>
    <row r="19" spans="1:49" ht="15" customHeight="1" x14ac:dyDescent="0.3">
      <c r="A19" s="55"/>
      <c r="B19" s="52" t="s">
        <v>12</v>
      </c>
      <c r="C19" s="52"/>
      <c r="D19" s="52"/>
      <c r="E19" s="52"/>
      <c r="F19" s="53" t="s">
        <v>12</v>
      </c>
      <c r="G19" s="52"/>
      <c r="H19" s="52"/>
      <c r="I19" s="54"/>
      <c r="J19" s="52" t="s">
        <v>12</v>
      </c>
      <c r="K19" s="52"/>
      <c r="L19" s="52"/>
      <c r="M19" s="52"/>
      <c r="N19" s="53" t="s">
        <v>12</v>
      </c>
      <c r="O19" s="52"/>
      <c r="P19" s="52"/>
      <c r="Q19" s="54"/>
      <c r="R19" s="52" t="s">
        <v>12</v>
      </c>
      <c r="S19" s="52"/>
      <c r="T19" s="52"/>
      <c r="U19" s="52"/>
      <c r="V19" s="53" t="s">
        <v>12</v>
      </c>
      <c r="W19" s="52"/>
      <c r="X19" s="52"/>
      <c r="Y19" s="54"/>
      <c r="Z19" s="52" t="s">
        <v>12</v>
      </c>
      <c r="AA19" s="52"/>
      <c r="AB19" s="52"/>
      <c r="AC19" s="52"/>
      <c r="AD19" s="53" t="s">
        <v>12</v>
      </c>
      <c r="AE19" s="52"/>
      <c r="AF19" s="52"/>
      <c r="AG19" s="54"/>
      <c r="AH19" s="52" t="s">
        <v>12</v>
      </c>
      <c r="AI19" s="52"/>
      <c r="AJ19" s="52"/>
      <c r="AK19" s="52"/>
      <c r="AL19" s="53" t="s">
        <v>12</v>
      </c>
      <c r="AM19" s="52"/>
      <c r="AN19" s="52"/>
      <c r="AO19" s="54"/>
      <c r="AP19" s="52" t="s">
        <v>12</v>
      </c>
      <c r="AQ19" s="52"/>
      <c r="AR19" s="52"/>
      <c r="AS19" s="52"/>
      <c r="AT19" s="53" t="s">
        <v>12</v>
      </c>
      <c r="AU19" s="52"/>
      <c r="AV19" s="52"/>
      <c r="AW19" s="54"/>
    </row>
    <row r="20" spans="1:49" ht="15" thickBot="1" x14ac:dyDescent="0.35">
      <c r="A20" s="56"/>
      <c r="B20" s="25" t="s">
        <v>13</v>
      </c>
      <c r="C20" s="5" t="s">
        <v>14</v>
      </c>
      <c r="D20" s="5" t="s">
        <v>15</v>
      </c>
      <c r="E20" s="5" t="s">
        <v>16</v>
      </c>
      <c r="F20" s="21" t="s">
        <v>13</v>
      </c>
      <c r="G20" s="5" t="s">
        <v>14</v>
      </c>
      <c r="H20" s="5" t="s">
        <v>15</v>
      </c>
      <c r="I20" s="3" t="s">
        <v>16</v>
      </c>
      <c r="J20" s="25" t="s">
        <v>13</v>
      </c>
      <c r="K20" s="5" t="s">
        <v>14</v>
      </c>
      <c r="L20" s="5" t="s">
        <v>15</v>
      </c>
      <c r="M20" s="5" t="s">
        <v>16</v>
      </c>
      <c r="N20" s="21" t="s">
        <v>13</v>
      </c>
      <c r="O20" s="5" t="s">
        <v>14</v>
      </c>
      <c r="P20" s="5" t="s">
        <v>15</v>
      </c>
      <c r="Q20" s="3" t="s">
        <v>16</v>
      </c>
      <c r="R20" s="25" t="s">
        <v>13</v>
      </c>
      <c r="S20" s="5" t="s">
        <v>14</v>
      </c>
      <c r="T20" s="5" t="s">
        <v>15</v>
      </c>
      <c r="U20" s="5" t="s">
        <v>16</v>
      </c>
      <c r="V20" s="21" t="s">
        <v>13</v>
      </c>
      <c r="W20" s="5" t="s">
        <v>14</v>
      </c>
      <c r="X20" s="5" t="s">
        <v>15</v>
      </c>
      <c r="Y20" s="3" t="s">
        <v>16</v>
      </c>
      <c r="Z20" s="25" t="s">
        <v>13</v>
      </c>
      <c r="AA20" s="5" t="s">
        <v>14</v>
      </c>
      <c r="AB20" s="5" t="s">
        <v>15</v>
      </c>
      <c r="AC20" s="5" t="s">
        <v>16</v>
      </c>
      <c r="AD20" s="21" t="s">
        <v>13</v>
      </c>
      <c r="AE20" s="5" t="s">
        <v>14</v>
      </c>
      <c r="AF20" s="5" t="s">
        <v>15</v>
      </c>
      <c r="AG20" s="3" t="s">
        <v>16</v>
      </c>
      <c r="AH20" s="25" t="s">
        <v>13</v>
      </c>
      <c r="AI20" s="5" t="s">
        <v>14</v>
      </c>
      <c r="AJ20" s="5" t="s">
        <v>15</v>
      </c>
      <c r="AK20" s="5" t="s">
        <v>16</v>
      </c>
      <c r="AL20" s="21" t="s">
        <v>13</v>
      </c>
      <c r="AM20" s="5" t="s">
        <v>14</v>
      </c>
      <c r="AN20" s="5" t="s">
        <v>15</v>
      </c>
      <c r="AO20" s="3" t="s">
        <v>16</v>
      </c>
      <c r="AP20" s="25" t="s">
        <v>13</v>
      </c>
      <c r="AQ20" s="5" t="s">
        <v>14</v>
      </c>
      <c r="AR20" s="5" t="s">
        <v>15</v>
      </c>
      <c r="AS20" s="5" t="s">
        <v>16</v>
      </c>
      <c r="AT20" s="21" t="s">
        <v>13</v>
      </c>
      <c r="AU20" s="5" t="s">
        <v>14</v>
      </c>
      <c r="AV20" s="5" t="s">
        <v>15</v>
      </c>
      <c r="AW20" s="3" t="s">
        <v>16</v>
      </c>
    </row>
    <row r="21" spans="1:49" ht="15" customHeight="1" x14ac:dyDescent="0.3">
      <c r="A21" s="10" t="s">
        <v>29</v>
      </c>
      <c r="B21" s="26">
        <f>B24+B25+B26+B29</f>
        <v>2592.88</v>
      </c>
      <c r="C21" s="11">
        <f>C24+C25+B26+B29</f>
        <v>3073.78</v>
      </c>
      <c r="D21" s="11">
        <f>D24+D25+B26+B29</f>
        <v>3314.1800000000003</v>
      </c>
      <c r="E21" s="14">
        <f>E24+E25+B26+B29</f>
        <v>3693.3</v>
      </c>
      <c r="F21" s="22">
        <f>F24+F25+F26+F29</f>
        <v>2675.32</v>
      </c>
      <c r="G21" s="11">
        <f>G24+G25+F26+F29</f>
        <v>3156.2200000000003</v>
      </c>
      <c r="H21" s="11">
        <f>H24+H25+F26+F29</f>
        <v>3396.62</v>
      </c>
      <c r="I21" s="12">
        <f>I24+I25+F26+F29</f>
        <v>3775.74</v>
      </c>
      <c r="J21" s="26">
        <f>J24+J25+J26+J29</f>
        <v>2393.71</v>
      </c>
      <c r="K21" s="11">
        <f>K24+K25+J26+J29</f>
        <v>2874.61</v>
      </c>
      <c r="L21" s="11">
        <f>L24+L25+J26+J29</f>
        <v>3115.01</v>
      </c>
      <c r="M21" s="14">
        <f>M24+M25+J26+J29</f>
        <v>3494.13</v>
      </c>
      <c r="N21" s="22">
        <f>N24+N25+N26+N29</f>
        <v>2662.8899999999994</v>
      </c>
      <c r="O21" s="11">
        <f>O24+O25+N26+N29</f>
        <v>3143.7899999999995</v>
      </c>
      <c r="P21" s="11">
        <f>P24+P25+N26+N29</f>
        <v>3384.1899999999996</v>
      </c>
      <c r="Q21" s="12">
        <f>Q24+Q25+N26+N29</f>
        <v>3763.3099999999995</v>
      </c>
      <c r="R21" s="26">
        <f>R24+R25+R26+R29</f>
        <v>2606.0099999999998</v>
      </c>
      <c r="S21" s="11">
        <f>S24+S25+R26+R29</f>
        <v>3086.91</v>
      </c>
      <c r="T21" s="11">
        <f>T24+T25+R26+R29</f>
        <v>3327.31</v>
      </c>
      <c r="U21" s="14">
        <f>U24+U25+R26+R29</f>
        <v>3706.43</v>
      </c>
      <c r="V21" s="22">
        <f>V24+V25+V26+V29</f>
        <v>2421.3799999999997</v>
      </c>
      <c r="W21" s="11">
        <f>W24+W25+V26+V29</f>
        <v>2902.2799999999997</v>
      </c>
      <c r="X21" s="11">
        <f>X24+X25+V26+V29</f>
        <v>3142.68</v>
      </c>
      <c r="Y21" s="12">
        <f>Y24+Y25+V26+V29</f>
        <v>3521.7999999999997</v>
      </c>
      <c r="Z21" s="26">
        <f>Z24+Z25+Z26+Z29</f>
        <v>2453.4000000000005</v>
      </c>
      <c r="AA21" s="11">
        <f>AA24+AA25+Z26+Z29</f>
        <v>2951.1400000000003</v>
      </c>
      <c r="AB21" s="11">
        <f>AB24+AB25+Z26+Z29</f>
        <v>3199.9500000000003</v>
      </c>
      <c r="AC21" s="14">
        <f>AC24+AC25+Z26+Z29</f>
        <v>3592.34</v>
      </c>
      <c r="AD21" s="22">
        <f>AD24+AD25+AD26+AD29</f>
        <v>2653.94</v>
      </c>
      <c r="AE21" s="11">
        <f>AE24+AE25+AD26+AD29</f>
        <v>3151.6800000000003</v>
      </c>
      <c r="AF21" s="11">
        <f>AF24+AF25+AD26+AD29</f>
        <v>3400.49</v>
      </c>
      <c r="AG21" s="12">
        <f>AG24+AG25+AD26+AD29</f>
        <v>3792.88</v>
      </c>
      <c r="AH21" s="26">
        <f>AH24+AH25+AH26+AH29</f>
        <v>2767.4000000000005</v>
      </c>
      <c r="AI21" s="11">
        <f>AI24+AI25+AH26+AH29</f>
        <v>3265.1400000000003</v>
      </c>
      <c r="AJ21" s="11">
        <f>AJ24+AJ25+AH26+AH29</f>
        <v>3513.9500000000003</v>
      </c>
      <c r="AK21" s="14">
        <f>AK24+AK25+AH26+AH29</f>
        <v>3906.34</v>
      </c>
      <c r="AL21" s="22">
        <f>AL24+AL25+AL26+AL29</f>
        <v>2615.9</v>
      </c>
      <c r="AM21" s="11">
        <f>AM24+AM25+AL26+AL29</f>
        <v>3113.64</v>
      </c>
      <c r="AN21" s="11">
        <f>AN24+AN25+AL26+AL29</f>
        <v>3362.4500000000003</v>
      </c>
      <c r="AO21" s="11">
        <f>AO24+AO25+AL26+AL29</f>
        <v>3754.84</v>
      </c>
      <c r="AP21" s="26">
        <f>AP24+AP25+AP26+AP29</f>
        <v>2654.1398000000004</v>
      </c>
      <c r="AQ21" s="11">
        <f>AQ24+AQ25+AP26+AP29</f>
        <v>3151.8798000000002</v>
      </c>
      <c r="AR21" s="11">
        <f>AR24+AR25+AP26+AP29</f>
        <v>3400.6898000000006</v>
      </c>
      <c r="AS21" s="14">
        <f>AS24+AS25+AP26+AP29</f>
        <v>3793.0798000000004</v>
      </c>
      <c r="AT21" s="22">
        <f>AT24+AT25+AT26+AT29</f>
        <v>2758.3057399999998</v>
      </c>
      <c r="AU21" s="11">
        <f>AU24+AU25+AT26+AT29</f>
        <v>3300.8423400000001</v>
      </c>
      <c r="AV21" s="11">
        <f>AV24+AV25+AT26+AT29</f>
        <v>3572.0452399999999</v>
      </c>
      <c r="AW21" s="12">
        <f>AW24+AW25+AT26+AT29</f>
        <v>3999.7503400000001</v>
      </c>
    </row>
    <row r="22" spans="1:49" ht="25.5" customHeight="1" x14ac:dyDescent="0.3">
      <c r="A22" s="10" t="s">
        <v>19</v>
      </c>
      <c r="B22" s="26">
        <f>B24+B25+B27+B29</f>
        <v>2445.6800000000003</v>
      </c>
      <c r="C22" s="11">
        <f>C24+C25+B27+B29</f>
        <v>2926.5800000000004</v>
      </c>
      <c r="D22" s="11">
        <f>D24+D25+B27+B29</f>
        <v>3166.9800000000005</v>
      </c>
      <c r="E22" s="14">
        <f>E24+E25+B27+B29</f>
        <v>3546.1000000000004</v>
      </c>
      <c r="F22" s="22">
        <f>F24+F25+F27+F29</f>
        <v>2528.1200000000003</v>
      </c>
      <c r="G22" s="11">
        <f>G24+G25+F27+F29</f>
        <v>3009.0200000000004</v>
      </c>
      <c r="H22" s="11">
        <f>H24+H25+F27+F29</f>
        <v>3249.42</v>
      </c>
      <c r="I22" s="12">
        <f>I24+I25+F27+F29</f>
        <v>3628.54</v>
      </c>
      <c r="J22" s="26">
        <f>J24+J25+J27+J29</f>
        <v>2246.5100000000002</v>
      </c>
      <c r="K22" s="11">
        <f>K24+K25+J27+J29</f>
        <v>2727.4100000000003</v>
      </c>
      <c r="L22" s="11">
        <f>L24+L25+J27+J29</f>
        <v>2967.8100000000004</v>
      </c>
      <c r="M22" s="14">
        <f>M24+M25+J27+J29</f>
        <v>3346.9300000000003</v>
      </c>
      <c r="N22" s="22">
        <f>N24+N25+N27+N29</f>
        <v>2515.6899999999996</v>
      </c>
      <c r="O22" s="11">
        <f>O24+O25+N27+N29</f>
        <v>2996.5899999999997</v>
      </c>
      <c r="P22" s="11">
        <f>P24+P25+N27+N29</f>
        <v>3236.99</v>
      </c>
      <c r="Q22" s="12">
        <f>Q24+Q25+N27+N29</f>
        <v>3616.1099999999997</v>
      </c>
      <c r="R22" s="26">
        <f>R24+R25+R27+R29</f>
        <v>2458.81</v>
      </c>
      <c r="S22" s="11">
        <f>S24+S25+R27+R29</f>
        <v>2939.71</v>
      </c>
      <c r="T22" s="11">
        <f>T24+T25+R27+R29</f>
        <v>3180.11</v>
      </c>
      <c r="U22" s="14">
        <f>U24+U25+R27+R29</f>
        <v>3559.23</v>
      </c>
      <c r="V22" s="22">
        <f>V24+V25+V27+V29</f>
        <v>2274.1799999999998</v>
      </c>
      <c r="W22" s="11">
        <f>W24+W25+V27+V29</f>
        <v>2755.08</v>
      </c>
      <c r="X22" s="11">
        <f>X24+X25+V27+V29</f>
        <v>2995.48</v>
      </c>
      <c r="Y22" s="12">
        <f>Y24+Y25+V27+V29</f>
        <v>3374.6</v>
      </c>
      <c r="Z22" s="26">
        <f>Z24+Z25+Z27+Z29</f>
        <v>2234.1300000000006</v>
      </c>
      <c r="AA22" s="11">
        <f>AA24+AA25+Z27+Z29</f>
        <v>2731.8700000000003</v>
      </c>
      <c r="AB22" s="11">
        <f>AB24+AB25+Z27+Z29</f>
        <v>2980.6800000000003</v>
      </c>
      <c r="AC22" s="14">
        <f>AC24+AC25+Z27+Z29</f>
        <v>3373.07</v>
      </c>
      <c r="AD22" s="22">
        <f>AD24+AD25+AD27+AD29</f>
        <v>2434.67</v>
      </c>
      <c r="AE22" s="11">
        <f>AE24+AE25+AD27+AD29</f>
        <v>2932.4100000000003</v>
      </c>
      <c r="AF22" s="11">
        <f>AF24+AF25+AD27+AD29</f>
        <v>3181.22</v>
      </c>
      <c r="AG22" s="12">
        <f>AG24+AG25+AD27+AD29</f>
        <v>3573.61</v>
      </c>
      <c r="AH22" s="26">
        <f>AH24+AH25+AH27+AH29</f>
        <v>2548.1300000000006</v>
      </c>
      <c r="AI22" s="11">
        <f>AI24+AI25+AH27+AH29</f>
        <v>3045.8700000000003</v>
      </c>
      <c r="AJ22" s="11">
        <f>AJ24+AJ25+AH27+AH29</f>
        <v>3294.6800000000003</v>
      </c>
      <c r="AK22" s="14">
        <f>AK24+AK25+AH27+AH29</f>
        <v>3687.07</v>
      </c>
      <c r="AL22" s="22">
        <f>AL24+AL25+AL27+AL29</f>
        <v>2396.63</v>
      </c>
      <c r="AM22" s="11">
        <f>AM24+AM25+AL27+AL29</f>
        <v>2894.37</v>
      </c>
      <c r="AN22" s="11">
        <f>AN24+AN25+AL27+AL29</f>
        <v>3143.1800000000003</v>
      </c>
      <c r="AO22" s="12">
        <f>AO24+AO25+AL27+AL29</f>
        <v>3535.57</v>
      </c>
      <c r="AP22" s="26">
        <f>AP24+AP25+AP27+AP29</f>
        <v>2434.8698000000004</v>
      </c>
      <c r="AQ22" s="11">
        <f>AQ24+AQ25+AP27+AP29</f>
        <v>2932.6098000000002</v>
      </c>
      <c r="AR22" s="11">
        <f>AR24+AR25+AP27+AP29</f>
        <v>3181.4198000000006</v>
      </c>
      <c r="AS22" s="14">
        <f>AS24+AS25+AP27+AP29</f>
        <v>3573.8098000000005</v>
      </c>
      <c r="AT22" s="22">
        <f>AT24+AT25+AT27+AT29</f>
        <v>2525.8795399999995</v>
      </c>
      <c r="AU22" s="11">
        <f>AU24+AU25+AT27+AT29</f>
        <v>3068.4161399999998</v>
      </c>
      <c r="AV22" s="11">
        <f>AV24+AV25+AT27+AT29</f>
        <v>3339.6190399999996</v>
      </c>
      <c r="AW22" s="12">
        <f>AW24+AW25+AT27+AT29</f>
        <v>3767.3241399999997</v>
      </c>
    </row>
    <row r="23" spans="1:49" ht="15" thickBot="1" x14ac:dyDescent="0.35">
      <c r="A23" s="10" t="s">
        <v>30</v>
      </c>
      <c r="B23" s="26">
        <f>B24+B25+B28+B29</f>
        <v>2409.44</v>
      </c>
      <c r="C23" s="11">
        <f>C24+C25+B28+B29</f>
        <v>2890.34</v>
      </c>
      <c r="D23" s="11">
        <f>D24+D25+B28+B29</f>
        <v>3130.7400000000002</v>
      </c>
      <c r="E23" s="14">
        <f>E24+E25+B28+B29</f>
        <v>3509.86</v>
      </c>
      <c r="F23" s="22">
        <f>F24+F25+F28+F29</f>
        <v>2491.88</v>
      </c>
      <c r="G23" s="11">
        <f>G24+G25+F28+F29</f>
        <v>2972.78</v>
      </c>
      <c r="H23" s="11">
        <f>H24+H25+F28+F29</f>
        <v>3213.18</v>
      </c>
      <c r="I23" s="12">
        <f>I24+I25+F28+F29</f>
        <v>3592.2999999999997</v>
      </c>
      <c r="J23" s="26">
        <f>J24+J25+J28+J29</f>
        <v>2210.27</v>
      </c>
      <c r="K23" s="11">
        <f>K24+K25+J28+J29</f>
        <v>2691.17</v>
      </c>
      <c r="L23" s="11">
        <f>L24+L25+J28+J29</f>
        <v>2931.57</v>
      </c>
      <c r="M23" s="14">
        <f>M24+M25+J28+J29</f>
        <v>3310.69</v>
      </c>
      <c r="N23" s="22">
        <f>N24+N25+N28+N29</f>
        <v>2479.4499999999994</v>
      </c>
      <c r="O23" s="11">
        <f>O24+O25+N28+N29</f>
        <v>2960.3499999999995</v>
      </c>
      <c r="P23" s="11">
        <f>P24+P25+N28+N29</f>
        <v>3200.7499999999995</v>
      </c>
      <c r="Q23" s="12">
        <f>Q24+Q25+N28+N29</f>
        <v>3579.8699999999994</v>
      </c>
      <c r="R23" s="26">
        <f>R24+R25+R28+R29</f>
        <v>2422.5699999999997</v>
      </c>
      <c r="S23" s="11">
        <f>S24+S25+R28+R29</f>
        <v>2903.47</v>
      </c>
      <c r="T23" s="11">
        <f>T24+T25+R28+R29</f>
        <v>3143.87</v>
      </c>
      <c r="U23" s="14">
        <f>U24+U25+R28+R29</f>
        <v>3522.99</v>
      </c>
      <c r="V23" s="22">
        <f>V24+V25+V28+V29</f>
        <v>2237.9399999999996</v>
      </c>
      <c r="W23" s="11">
        <f>W24+W25+V28+V29</f>
        <v>2718.8399999999997</v>
      </c>
      <c r="X23" s="11">
        <f>X24+X25+V28+V29</f>
        <v>2959.24</v>
      </c>
      <c r="Y23" s="12">
        <f>Y24+Y25+V28+V29</f>
        <v>3338.3599999999997</v>
      </c>
      <c r="Z23" s="26">
        <f>Z24+Z25+Z28+Z29</f>
        <v>2218.1700000000005</v>
      </c>
      <c r="AA23" s="11">
        <f>AA24+AA25+Z28+Z29</f>
        <v>2715.9100000000003</v>
      </c>
      <c r="AB23" s="11">
        <f>AB24+AB25+Z28+Z29</f>
        <v>2964.7200000000003</v>
      </c>
      <c r="AC23" s="14">
        <f>AC24+AC25+Z28+Z29</f>
        <v>3357.11</v>
      </c>
      <c r="AD23" s="22">
        <f>AD24+AD25+AD28+AD29</f>
        <v>2418.71</v>
      </c>
      <c r="AE23" s="11">
        <f>AE24+AE25+AD28+AD29</f>
        <v>2916.4500000000003</v>
      </c>
      <c r="AF23" s="11">
        <f>AF24+AF25+AD28+AD29</f>
        <v>3165.2599999999998</v>
      </c>
      <c r="AG23" s="12">
        <f>AG24+AG25+AD28+AD29</f>
        <v>3557.65</v>
      </c>
      <c r="AH23" s="26">
        <f>AH24+AH25+AH28+AH29</f>
        <v>2532.1700000000005</v>
      </c>
      <c r="AI23" s="11">
        <f>AI24+AI25+AH28+AH29</f>
        <v>3029.9100000000003</v>
      </c>
      <c r="AJ23" s="11">
        <f>AJ24+AJ25+AH28+AH29</f>
        <v>3278.7200000000003</v>
      </c>
      <c r="AK23" s="14">
        <f>AK24+AK25+AH28+AH29</f>
        <v>3671.11</v>
      </c>
      <c r="AL23" s="22">
        <f>AL24+AL25+AL28+AL29</f>
        <v>2380.67</v>
      </c>
      <c r="AM23" s="11">
        <f>AM24+AM25+AL28+AL29</f>
        <v>2878.41</v>
      </c>
      <c r="AN23" s="11">
        <f>AN24+AN25+AL28+AL29</f>
        <v>3127.2200000000003</v>
      </c>
      <c r="AO23" s="12">
        <f>AO24+AO25+AL28+AL29</f>
        <v>3519.61</v>
      </c>
      <c r="AP23" s="26">
        <f>AP24+AP25+AP28+AP29</f>
        <v>2418.9098000000004</v>
      </c>
      <c r="AQ23" s="11">
        <f>AQ24+AQ25+AP28+AP29</f>
        <v>2916.6498000000001</v>
      </c>
      <c r="AR23" s="11">
        <f>AR24+AR25+AP28+AP29</f>
        <v>3165.4598000000005</v>
      </c>
      <c r="AS23" s="14">
        <f>AS24+AS25+AP28+AP29</f>
        <v>3557.8498000000004</v>
      </c>
      <c r="AT23" s="22">
        <f>AT24+AT25+AT28+AT29</f>
        <v>2508.9619399999997</v>
      </c>
      <c r="AU23" s="11">
        <f>AU24+AU25+AT28+AT29</f>
        <v>3051.49854</v>
      </c>
      <c r="AV23" s="11">
        <f>AV24+AV25+AS28+AS29</f>
        <v>3189.03332</v>
      </c>
      <c r="AW23" s="12">
        <f>AW24+AW25+AT28+AT29</f>
        <v>3750.4065399999999</v>
      </c>
    </row>
    <row r="24" spans="1:49" ht="39" customHeight="1" thickBot="1" x14ac:dyDescent="0.35">
      <c r="A24" s="30" t="s">
        <v>31</v>
      </c>
      <c r="B24" s="27">
        <v>1866.39</v>
      </c>
      <c r="C24" s="13">
        <v>1866.39</v>
      </c>
      <c r="D24" s="13">
        <v>1866.39</v>
      </c>
      <c r="E24" s="15">
        <v>1866.39</v>
      </c>
      <c r="F24" s="23">
        <v>1949.95</v>
      </c>
      <c r="G24" s="13">
        <v>1949.95</v>
      </c>
      <c r="H24" s="13">
        <v>1949.95</v>
      </c>
      <c r="I24" s="9">
        <v>1949.95</v>
      </c>
      <c r="J24" s="27">
        <v>1668.84</v>
      </c>
      <c r="K24" s="13">
        <v>1668.84</v>
      </c>
      <c r="L24" s="13">
        <v>1668.84</v>
      </c>
      <c r="M24" s="15">
        <v>1668.84</v>
      </c>
      <c r="N24" s="23">
        <v>1938.1</v>
      </c>
      <c r="O24" s="13">
        <v>1938.1</v>
      </c>
      <c r="P24" s="13">
        <v>1938.1</v>
      </c>
      <c r="Q24" s="9">
        <v>1938.1</v>
      </c>
      <c r="R24" s="27">
        <v>1881.33</v>
      </c>
      <c r="S24" s="13">
        <v>1881.33</v>
      </c>
      <c r="T24" s="13">
        <v>1881.33</v>
      </c>
      <c r="U24" s="15">
        <v>1881.33</v>
      </c>
      <c r="V24" s="23">
        <v>1696.38</v>
      </c>
      <c r="W24" s="13">
        <v>1696.38</v>
      </c>
      <c r="X24" s="13">
        <v>1696.38</v>
      </c>
      <c r="Y24" s="9">
        <v>1696.38</v>
      </c>
      <c r="Z24" s="27">
        <v>1635.04</v>
      </c>
      <c r="AA24" s="13">
        <v>1635.04</v>
      </c>
      <c r="AB24" s="13">
        <v>1635.04</v>
      </c>
      <c r="AC24" s="15">
        <v>1635.04</v>
      </c>
      <c r="AD24" s="23">
        <v>1834.09</v>
      </c>
      <c r="AE24" s="13">
        <v>1834.09</v>
      </c>
      <c r="AF24" s="13">
        <v>1834.09</v>
      </c>
      <c r="AG24" s="9">
        <v>1834.09</v>
      </c>
      <c r="AH24" s="27">
        <v>1947.75</v>
      </c>
      <c r="AI24" s="13">
        <v>1947.75</v>
      </c>
      <c r="AJ24" s="13">
        <v>1947.75</v>
      </c>
      <c r="AK24" s="15">
        <v>1947.75</v>
      </c>
      <c r="AL24" s="23">
        <v>1796.57</v>
      </c>
      <c r="AM24" s="13">
        <v>1796.57</v>
      </c>
      <c r="AN24" s="13">
        <v>1796.57</v>
      </c>
      <c r="AO24" s="9">
        <v>1796.57</v>
      </c>
      <c r="AP24" s="27">
        <f>AP9*1.06</f>
        <v>1832.6870000000001</v>
      </c>
      <c r="AQ24" s="13">
        <f>AQ9*1.06</f>
        <v>1832.6870000000001</v>
      </c>
      <c r="AR24" s="13">
        <f>AR9*1.06</f>
        <v>1832.6870000000001</v>
      </c>
      <c r="AS24" s="15">
        <f>AS9*1.06</f>
        <v>1832.6870000000001</v>
      </c>
      <c r="AT24" s="23">
        <f>AT9*1.06*1.1</f>
        <v>1873.61042</v>
      </c>
      <c r="AU24" s="13">
        <f>AU9*1.06*1.1</f>
        <v>1873.61042</v>
      </c>
      <c r="AV24" s="13">
        <f>AV9*1.06*1.1</f>
        <v>1873.61042</v>
      </c>
      <c r="AW24" s="9">
        <f>AW9*1.06*1.1</f>
        <v>1873.61042</v>
      </c>
    </row>
    <row r="25" spans="1:49" ht="15" thickBot="1" x14ac:dyDescent="0.35">
      <c r="A25" s="31" t="s">
        <v>25</v>
      </c>
      <c r="B25" s="28">
        <v>444.7</v>
      </c>
      <c r="C25" s="2">
        <v>925.6</v>
      </c>
      <c r="D25" s="2">
        <v>1166</v>
      </c>
      <c r="E25" s="20">
        <v>1545.12</v>
      </c>
      <c r="F25" s="24">
        <v>444.7</v>
      </c>
      <c r="G25" s="2">
        <v>925.6</v>
      </c>
      <c r="H25" s="2">
        <v>1166</v>
      </c>
      <c r="I25" s="4">
        <v>1545.12</v>
      </c>
      <c r="J25" s="28">
        <v>444.7</v>
      </c>
      <c r="K25" s="2">
        <v>925.6</v>
      </c>
      <c r="L25" s="2">
        <v>1166</v>
      </c>
      <c r="M25" s="20">
        <v>1545.12</v>
      </c>
      <c r="N25" s="24">
        <v>444.7</v>
      </c>
      <c r="O25" s="2">
        <v>925.6</v>
      </c>
      <c r="P25" s="2">
        <v>1166</v>
      </c>
      <c r="Q25" s="4">
        <v>1545.12</v>
      </c>
      <c r="R25" s="28">
        <v>444.7</v>
      </c>
      <c r="S25" s="2">
        <v>925.6</v>
      </c>
      <c r="T25" s="2">
        <v>1166</v>
      </c>
      <c r="U25" s="20">
        <v>1545.12</v>
      </c>
      <c r="V25" s="24">
        <v>444.7</v>
      </c>
      <c r="W25" s="2">
        <v>925.6</v>
      </c>
      <c r="X25" s="2">
        <v>1166</v>
      </c>
      <c r="Y25" s="4">
        <v>1545.12</v>
      </c>
      <c r="Z25" s="28">
        <v>460.26</v>
      </c>
      <c r="AA25" s="2">
        <v>958</v>
      </c>
      <c r="AB25" s="2">
        <v>1206.81</v>
      </c>
      <c r="AC25" s="20">
        <v>1599.2</v>
      </c>
      <c r="AD25" s="24">
        <v>460.26</v>
      </c>
      <c r="AE25" s="2">
        <v>958</v>
      </c>
      <c r="AF25" s="2">
        <v>1206.81</v>
      </c>
      <c r="AG25" s="4">
        <v>1599.2</v>
      </c>
      <c r="AH25" s="28">
        <v>460.26</v>
      </c>
      <c r="AI25" s="2">
        <v>958</v>
      </c>
      <c r="AJ25" s="2">
        <v>1206.81</v>
      </c>
      <c r="AK25" s="20">
        <v>1599.2</v>
      </c>
      <c r="AL25" s="24">
        <v>460.26</v>
      </c>
      <c r="AM25" s="2">
        <v>958</v>
      </c>
      <c r="AN25" s="2">
        <v>1206.81</v>
      </c>
      <c r="AO25" s="4">
        <v>1599.2</v>
      </c>
      <c r="AP25" s="28">
        <v>460.26</v>
      </c>
      <c r="AQ25" s="2">
        <v>958</v>
      </c>
      <c r="AR25" s="2">
        <v>1206.81</v>
      </c>
      <c r="AS25" s="20">
        <v>1599.2</v>
      </c>
      <c r="AT25" s="24">
        <f>AP25*$C$32+AP25</f>
        <v>501.68340000000001</v>
      </c>
      <c r="AU25" s="2">
        <f>AQ25*$C$32+AQ25</f>
        <v>1044.22</v>
      </c>
      <c r="AV25" s="2">
        <f>AR25*$C$32+AR25</f>
        <v>1315.4229</v>
      </c>
      <c r="AW25" s="4">
        <f>AS25*$C$32+AS25</f>
        <v>1743.1280000000002</v>
      </c>
    </row>
    <row r="26" spans="1:49" ht="15" customHeight="1" x14ac:dyDescent="0.3">
      <c r="A26" s="32" t="s">
        <v>22</v>
      </c>
      <c r="B26" s="50">
        <v>275.16000000000003</v>
      </c>
      <c r="C26" s="50"/>
      <c r="D26" s="50"/>
      <c r="E26" s="50"/>
      <c r="F26" s="61">
        <v>275.16000000000003</v>
      </c>
      <c r="G26" s="50"/>
      <c r="H26" s="50"/>
      <c r="I26" s="62"/>
      <c r="J26" s="50">
        <v>275.16000000000003</v>
      </c>
      <c r="K26" s="50"/>
      <c r="L26" s="50"/>
      <c r="M26" s="50"/>
      <c r="N26" s="61">
        <v>275.16000000000003</v>
      </c>
      <c r="O26" s="50"/>
      <c r="P26" s="50"/>
      <c r="Q26" s="62"/>
      <c r="R26" s="50">
        <v>275.16000000000003</v>
      </c>
      <c r="S26" s="50"/>
      <c r="T26" s="50"/>
      <c r="U26" s="50"/>
      <c r="V26" s="61">
        <v>275.16000000000003</v>
      </c>
      <c r="W26" s="50"/>
      <c r="X26" s="50"/>
      <c r="Y26" s="62"/>
      <c r="Z26" s="50">
        <v>352.84</v>
      </c>
      <c r="AA26" s="50"/>
      <c r="AB26" s="50"/>
      <c r="AC26" s="50"/>
      <c r="AD26" s="61">
        <v>352.84</v>
      </c>
      <c r="AE26" s="50"/>
      <c r="AF26" s="50"/>
      <c r="AG26" s="62"/>
      <c r="AH26" s="50">
        <v>352.84</v>
      </c>
      <c r="AI26" s="50"/>
      <c r="AJ26" s="50"/>
      <c r="AK26" s="50"/>
      <c r="AL26" s="61">
        <v>352.84</v>
      </c>
      <c r="AM26" s="50"/>
      <c r="AN26" s="50"/>
      <c r="AO26" s="62"/>
      <c r="AP26" s="50">
        <v>352.84</v>
      </c>
      <c r="AQ26" s="50"/>
      <c r="AR26" s="50"/>
      <c r="AS26" s="50"/>
      <c r="AT26" s="61">
        <f>AP26*$D$32+AP26</f>
        <v>374.01039999999995</v>
      </c>
      <c r="AU26" s="50"/>
      <c r="AV26" s="50"/>
      <c r="AW26" s="62"/>
    </row>
    <row r="27" spans="1:49" ht="25.5" customHeight="1" x14ac:dyDescent="0.3">
      <c r="A27" s="33" t="s">
        <v>23</v>
      </c>
      <c r="B27" s="51">
        <v>127.96</v>
      </c>
      <c r="C27" s="51"/>
      <c r="D27" s="51"/>
      <c r="E27" s="51"/>
      <c r="F27" s="63">
        <v>127.96</v>
      </c>
      <c r="G27" s="51"/>
      <c r="H27" s="51"/>
      <c r="I27" s="64"/>
      <c r="J27" s="51">
        <v>127.96</v>
      </c>
      <c r="K27" s="51"/>
      <c r="L27" s="51"/>
      <c r="M27" s="51"/>
      <c r="N27" s="63">
        <v>127.96</v>
      </c>
      <c r="O27" s="51"/>
      <c r="P27" s="51"/>
      <c r="Q27" s="64"/>
      <c r="R27" s="51">
        <v>127.96</v>
      </c>
      <c r="S27" s="51"/>
      <c r="T27" s="51"/>
      <c r="U27" s="51"/>
      <c r="V27" s="63">
        <v>127.96</v>
      </c>
      <c r="W27" s="51"/>
      <c r="X27" s="51"/>
      <c r="Y27" s="64"/>
      <c r="Z27" s="51">
        <v>133.57</v>
      </c>
      <c r="AA27" s="51"/>
      <c r="AB27" s="51"/>
      <c r="AC27" s="51"/>
      <c r="AD27" s="63">
        <v>133.57</v>
      </c>
      <c r="AE27" s="51"/>
      <c r="AF27" s="51"/>
      <c r="AG27" s="64"/>
      <c r="AH27" s="51">
        <v>133.57</v>
      </c>
      <c r="AI27" s="51"/>
      <c r="AJ27" s="51"/>
      <c r="AK27" s="51"/>
      <c r="AL27" s="63">
        <v>133.57</v>
      </c>
      <c r="AM27" s="51"/>
      <c r="AN27" s="51"/>
      <c r="AO27" s="64"/>
      <c r="AP27" s="51">
        <v>133.57</v>
      </c>
      <c r="AQ27" s="51"/>
      <c r="AR27" s="51"/>
      <c r="AS27" s="51"/>
      <c r="AT27" s="63">
        <f>AP27*$D$32+AP27</f>
        <v>141.58419999999998</v>
      </c>
      <c r="AU27" s="51"/>
      <c r="AV27" s="51"/>
      <c r="AW27" s="64"/>
    </row>
    <row r="28" spans="1:49" x14ac:dyDescent="0.3">
      <c r="A28" s="33" t="s">
        <v>24</v>
      </c>
      <c r="B28" s="51">
        <v>91.72</v>
      </c>
      <c r="C28" s="51"/>
      <c r="D28" s="51"/>
      <c r="E28" s="51"/>
      <c r="F28" s="63">
        <v>91.72</v>
      </c>
      <c r="G28" s="51"/>
      <c r="H28" s="51"/>
      <c r="I28" s="64"/>
      <c r="J28" s="51">
        <v>91.72</v>
      </c>
      <c r="K28" s="51"/>
      <c r="L28" s="51"/>
      <c r="M28" s="51"/>
      <c r="N28" s="63">
        <v>91.72</v>
      </c>
      <c r="O28" s="51"/>
      <c r="P28" s="51"/>
      <c r="Q28" s="64"/>
      <c r="R28" s="51">
        <v>91.72</v>
      </c>
      <c r="S28" s="51"/>
      <c r="T28" s="51"/>
      <c r="U28" s="51"/>
      <c r="V28" s="63">
        <v>91.72</v>
      </c>
      <c r="W28" s="51"/>
      <c r="X28" s="51"/>
      <c r="Y28" s="64"/>
      <c r="Z28" s="51">
        <v>117.61</v>
      </c>
      <c r="AA28" s="51"/>
      <c r="AB28" s="51"/>
      <c r="AC28" s="51"/>
      <c r="AD28" s="63">
        <v>117.61</v>
      </c>
      <c r="AE28" s="51"/>
      <c r="AF28" s="51"/>
      <c r="AG28" s="64"/>
      <c r="AH28" s="51">
        <v>117.61</v>
      </c>
      <c r="AI28" s="51"/>
      <c r="AJ28" s="51"/>
      <c r="AK28" s="51"/>
      <c r="AL28" s="63">
        <v>117.61</v>
      </c>
      <c r="AM28" s="51"/>
      <c r="AN28" s="51"/>
      <c r="AO28" s="64"/>
      <c r="AP28" s="51">
        <v>117.61</v>
      </c>
      <c r="AQ28" s="51"/>
      <c r="AR28" s="51"/>
      <c r="AS28" s="51"/>
      <c r="AT28" s="63">
        <f>AP28*$D$32+AP28</f>
        <v>124.6666</v>
      </c>
      <c r="AU28" s="51"/>
      <c r="AV28" s="51"/>
      <c r="AW28" s="64"/>
    </row>
    <row r="29" spans="1:49" ht="26.25" customHeight="1" thickBot="1" x14ac:dyDescent="0.35">
      <c r="A29" s="34" t="s">
        <v>17</v>
      </c>
      <c r="B29" s="60">
        <v>6.63</v>
      </c>
      <c r="C29" s="60"/>
      <c r="D29" s="60"/>
      <c r="E29" s="60"/>
      <c r="F29" s="65">
        <v>5.51</v>
      </c>
      <c r="G29" s="60"/>
      <c r="H29" s="60"/>
      <c r="I29" s="66"/>
      <c r="J29" s="60">
        <v>5.01</v>
      </c>
      <c r="K29" s="60"/>
      <c r="L29" s="60"/>
      <c r="M29" s="60"/>
      <c r="N29" s="65">
        <v>4.93</v>
      </c>
      <c r="O29" s="60"/>
      <c r="P29" s="60"/>
      <c r="Q29" s="66"/>
      <c r="R29" s="60">
        <v>4.82</v>
      </c>
      <c r="S29" s="60"/>
      <c r="T29" s="60"/>
      <c r="U29" s="60"/>
      <c r="V29" s="65">
        <v>5.14</v>
      </c>
      <c r="W29" s="60"/>
      <c r="X29" s="60"/>
      <c r="Y29" s="66"/>
      <c r="Z29" s="60">
        <v>5.26</v>
      </c>
      <c r="AA29" s="60"/>
      <c r="AB29" s="60"/>
      <c r="AC29" s="60"/>
      <c r="AD29" s="65">
        <v>6.75</v>
      </c>
      <c r="AE29" s="60"/>
      <c r="AF29" s="60"/>
      <c r="AG29" s="66"/>
      <c r="AH29" s="60">
        <v>6.55</v>
      </c>
      <c r="AI29" s="60"/>
      <c r="AJ29" s="60"/>
      <c r="AK29" s="60"/>
      <c r="AL29" s="65">
        <v>6.23</v>
      </c>
      <c r="AM29" s="60"/>
      <c r="AN29" s="60"/>
      <c r="AO29" s="66"/>
      <c r="AP29" s="60">
        <f>AP15*1.06</f>
        <v>8.3528000000000002</v>
      </c>
      <c r="AQ29" s="60"/>
      <c r="AR29" s="60"/>
      <c r="AS29" s="60"/>
      <c r="AT29" s="65">
        <f>AT15*1.06*1.1</f>
        <v>9.0015199999999993</v>
      </c>
      <c r="AU29" s="60"/>
      <c r="AV29" s="60"/>
      <c r="AW29" s="66"/>
    </row>
    <row r="30" spans="1:49" ht="15" thickBot="1" x14ac:dyDescent="0.35">
      <c r="A30" s="35"/>
      <c r="B30" s="47"/>
      <c r="C30" s="47"/>
      <c r="D30" s="47"/>
      <c r="E30" s="47"/>
      <c r="F30" s="48"/>
      <c r="G30" s="47"/>
      <c r="H30" s="47"/>
      <c r="I30" s="49"/>
      <c r="J30" s="47"/>
      <c r="K30" s="47"/>
      <c r="L30" s="47"/>
      <c r="M30" s="47"/>
      <c r="N30" s="48"/>
      <c r="O30" s="47"/>
      <c r="P30" s="47"/>
      <c r="Q30" s="49"/>
      <c r="R30" s="47"/>
      <c r="S30" s="47"/>
      <c r="T30" s="47"/>
      <c r="U30" s="47"/>
      <c r="V30" s="48"/>
      <c r="W30" s="47"/>
      <c r="X30" s="47"/>
      <c r="Y30" s="49"/>
      <c r="Z30" s="47"/>
      <c r="AA30" s="47"/>
      <c r="AB30" s="47"/>
      <c r="AC30" s="47"/>
      <c r="AD30" s="48"/>
      <c r="AE30" s="47"/>
      <c r="AF30" s="47"/>
      <c r="AG30" s="49"/>
      <c r="AH30" s="47">
        <f>AH29/AH15</f>
        <v>1.065040650406504</v>
      </c>
      <c r="AI30" s="47"/>
      <c r="AJ30" s="47"/>
      <c r="AK30" s="47"/>
      <c r="AL30" s="48">
        <f>AL29/AL15</f>
        <v>1.0097244732576987</v>
      </c>
      <c r="AM30" s="47"/>
      <c r="AN30" s="47"/>
      <c r="AO30" s="49"/>
      <c r="AP30" s="47">
        <f>AP29/AP15</f>
        <v>1.06</v>
      </c>
      <c r="AQ30" s="47"/>
      <c r="AR30" s="47"/>
      <c r="AS30" s="47"/>
      <c r="AT30" s="48">
        <f>AT29/AT15</f>
        <v>1.1659999999999999</v>
      </c>
      <c r="AU30" s="47"/>
      <c r="AV30" s="47"/>
      <c r="AW30" s="49"/>
    </row>
    <row r="31" spans="1:49" ht="39" customHeight="1" x14ac:dyDescent="0.3">
      <c r="A31" s="45" t="s">
        <v>20</v>
      </c>
      <c r="B31" s="17" t="s">
        <v>26</v>
      </c>
      <c r="C31" s="18" t="s">
        <v>25</v>
      </c>
      <c r="D31" s="18" t="s">
        <v>28</v>
      </c>
      <c r="E31" s="19" t="s">
        <v>17</v>
      </c>
    </row>
    <row r="32" spans="1:49" ht="15" thickBot="1" x14ac:dyDescent="0.35">
      <c r="A32" s="46"/>
      <c r="B32" s="6">
        <v>0.09</v>
      </c>
      <c r="C32" s="7">
        <v>0.09</v>
      </c>
      <c r="D32" s="7">
        <v>0.06</v>
      </c>
      <c r="E32" s="8">
        <v>0.06</v>
      </c>
    </row>
    <row r="33" spans="1:49" ht="15" thickBot="1" x14ac:dyDescent="0.35">
      <c r="A33" s="16"/>
      <c r="B33" s="16"/>
      <c r="C33" s="16"/>
      <c r="D33" s="16"/>
      <c r="E33" s="16"/>
    </row>
    <row r="34" spans="1:49" ht="16.2" thickBot="1" x14ac:dyDescent="0.35">
      <c r="A34" s="29">
        <v>2023</v>
      </c>
      <c r="B34" s="67" t="s">
        <v>0</v>
      </c>
      <c r="C34" s="68"/>
      <c r="D34" s="68"/>
      <c r="E34" s="69"/>
      <c r="F34" s="70" t="s">
        <v>1</v>
      </c>
      <c r="G34" s="68"/>
      <c r="H34" s="68"/>
      <c r="I34" s="71"/>
      <c r="J34" s="67" t="s">
        <v>2</v>
      </c>
      <c r="K34" s="68"/>
      <c r="L34" s="68"/>
      <c r="M34" s="69"/>
      <c r="N34" s="70" t="s">
        <v>3</v>
      </c>
      <c r="O34" s="68"/>
      <c r="P34" s="68"/>
      <c r="Q34" s="71"/>
      <c r="R34" s="67" t="s">
        <v>4</v>
      </c>
      <c r="S34" s="68"/>
      <c r="T34" s="68"/>
      <c r="U34" s="69"/>
      <c r="V34" s="70" t="s">
        <v>5</v>
      </c>
      <c r="W34" s="68"/>
      <c r="X34" s="68"/>
      <c r="Y34" s="71"/>
      <c r="Z34" s="67" t="s">
        <v>6</v>
      </c>
      <c r="AA34" s="68"/>
      <c r="AB34" s="68"/>
      <c r="AC34" s="69"/>
      <c r="AD34" s="70" t="s">
        <v>7</v>
      </c>
      <c r="AE34" s="68"/>
      <c r="AF34" s="68"/>
      <c r="AG34" s="71"/>
      <c r="AH34" s="67" t="s">
        <v>8</v>
      </c>
      <c r="AI34" s="68"/>
      <c r="AJ34" s="68"/>
      <c r="AK34" s="69"/>
      <c r="AL34" s="70" t="s">
        <v>9</v>
      </c>
      <c r="AM34" s="68"/>
      <c r="AN34" s="68"/>
      <c r="AO34" s="71"/>
      <c r="AP34" s="67" t="s">
        <v>10</v>
      </c>
      <c r="AQ34" s="68"/>
      <c r="AR34" s="68"/>
      <c r="AS34" s="69"/>
      <c r="AT34" s="70" t="s">
        <v>11</v>
      </c>
      <c r="AU34" s="68"/>
      <c r="AV34" s="68"/>
      <c r="AW34" s="71"/>
    </row>
    <row r="35" spans="1:49" ht="41.25" customHeight="1" x14ac:dyDescent="0.3">
      <c r="A35" s="55" t="s">
        <v>27</v>
      </c>
      <c r="B35" s="57" t="s">
        <v>18</v>
      </c>
      <c r="C35" s="58"/>
      <c r="D35" s="58"/>
      <c r="E35" s="59"/>
      <c r="F35" s="58" t="s">
        <v>18</v>
      </c>
      <c r="G35" s="58"/>
      <c r="H35" s="58"/>
      <c r="I35" s="58"/>
      <c r="J35" s="57" t="s">
        <v>18</v>
      </c>
      <c r="K35" s="58"/>
      <c r="L35" s="58"/>
      <c r="M35" s="59"/>
      <c r="N35" s="58" t="s">
        <v>18</v>
      </c>
      <c r="O35" s="58"/>
      <c r="P35" s="58"/>
      <c r="Q35" s="58"/>
      <c r="R35" s="57" t="s">
        <v>18</v>
      </c>
      <c r="S35" s="58"/>
      <c r="T35" s="58"/>
      <c r="U35" s="59"/>
      <c r="V35" s="58" t="s">
        <v>18</v>
      </c>
      <c r="W35" s="58"/>
      <c r="X35" s="58"/>
      <c r="Y35" s="58"/>
      <c r="Z35" s="57" t="s">
        <v>18</v>
      </c>
      <c r="AA35" s="58"/>
      <c r="AB35" s="58"/>
      <c r="AC35" s="59"/>
      <c r="AD35" s="58" t="s">
        <v>18</v>
      </c>
      <c r="AE35" s="58"/>
      <c r="AF35" s="58"/>
      <c r="AG35" s="58"/>
      <c r="AH35" s="57" t="s">
        <v>18</v>
      </c>
      <c r="AI35" s="58"/>
      <c r="AJ35" s="58"/>
      <c r="AK35" s="59"/>
      <c r="AL35" s="58" t="s">
        <v>18</v>
      </c>
      <c r="AM35" s="58"/>
      <c r="AN35" s="58"/>
      <c r="AO35" s="58"/>
      <c r="AP35" s="57" t="s">
        <v>18</v>
      </c>
      <c r="AQ35" s="58"/>
      <c r="AR35" s="58"/>
      <c r="AS35" s="59"/>
      <c r="AT35" s="58" t="s">
        <v>18</v>
      </c>
      <c r="AU35" s="58"/>
      <c r="AV35" s="58"/>
      <c r="AW35" s="58"/>
    </row>
    <row r="36" spans="1:49" ht="15" customHeight="1" x14ac:dyDescent="0.3">
      <c r="A36" s="55"/>
      <c r="B36" s="52" t="s">
        <v>12</v>
      </c>
      <c r="C36" s="52"/>
      <c r="D36" s="52"/>
      <c r="E36" s="52"/>
      <c r="F36" s="53" t="s">
        <v>12</v>
      </c>
      <c r="G36" s="52"/>
      <c r="H36" s="52"/>
      <c r="I36" s="54"/>
      <c r="J36" s="52" t="s">
        <v>12</v>
      </c>
      <c r="K36" s="52"/>
      <c r="L36" s="52"/>
      <c r="M36" s="52"/>
      <c r="N36" s="53" t="s">
        <v>12</v>
      </c>
      <c r="O36" s="52"/>
      <c r="P36" s="52"/>
      <c r="Q36" s="54"/>
      <c r="R36" s="52" t="s">
        <v>12</v>
      </c>
      <c r="S36" s="52"/>
      <c r="T36" s="52"/>
      <c r="U36" s="52"/>
      <c r="V36" s="53" t="s">
        <v>12</v>
      </c>
      <c r="W36" s="52"/>
      <c r="X36" s="52"/>
      <c r="Y36" s="54"/>
      <c r="Z36" s="52" t="s">
        <v>12</v>
      </c>
      <c r="AA36" s="52"/>
      <c r="AB36" s="52"/>
      <c r="AC36" s="52"/>
      <c r="AD36" s="53" t="s">
        <v>12</v>
      </c>
      <c r="AE36" s="52"/>
      <c r="AF36" s="52"/>
      <c r="AG36" s="54"/>
      <c r="AH36" s="52" t="s">
        <v>12</v>
      </c>
      <c r="AI36" s="52"/>
      <c r="AJ36" s="52"/>
      <c r="AK36" s="52"/>
      <c r="AL36" s="53" t="s">
        <v>12</v>
      </c>
      <c r="AM36" s="52"/>
      <c r="AN36" s="52"/>
      <c r="AO36" s="54"/>
      <c r="AP36" s="52" t="s">
        <v>12</v>
      </c>
      <c r="AQ36" s="52"/>
      <c r="AR36" s="52"/>
      <c r="AS36" s="52"/>
      <c r="AT36" s="53" t="s">
        <v>12</v>
      </c>
      <c r="AU36" s="52"/>
      <c r="AV36" s="52"/>
      <c r="AW36" s="54"/>
    </row>
    <row r="37" spans="1:49" ht="15" thickBot="1" x14ac:dyDescent="0.35">
      <c r="A37" s="56"/>
      <c r="B37" s="25" t="s">
        <v>13</v>
      </c>
      <c r="C37" s="5" t="s">
        <v>14</v>
      </c>
      <c r="D37" s="5" t="s">
        <v>15</v>
      </c>
      <c r="E37" s="5" t="s">
        <v>16</v>
      </c>
      <c r="F37" s="21" t="s">
        <v>13</v>
      </c>
      <c r="G37" s="5" t="s">
        <v>14</v>
      </c>
      <c r="H37" s="5" t="s">
        <v>15</v>
      </c>
      <c r="I37" s="3" t="s">
        <v>16</v>
      </c>
      <c r="J37" s="25" t="s">
        <v>13</v>
      </c>
      <c r="K37" s="5" t="s">
        <v>14</v>
      </c>
      <c r="L37" s="5" t="s">
        <v>15</v>
      </c>
      <c r="M37" s="5" t="s">
        <v>16</v>
      </c>
      <c r="N37" s="21" t="s">
        <v>13</v>
      </c>
      <c r="O37" s="5" t="s">
        <v>14</v>
      </c>
      <c r="P37" s="5" t="s">
        <v>15</v>
      </c>
      <c r="Q37" s="3" t="s">
        <v>16</v>
      </c>
      <c r="R37" s="25" t="s">
        <v>13</v>
      </c>
      <c r="S37" s="5" t="s">
        <v>14</v>
      </c>
      <c r="T37" s="5" t="s">
        <v>15</v>
      </c>
      <c r="U37" s="5" t="s">
        <v>16</v>
      </c>
      <c r="V37" s="21" t="s">
        <v>13</v>
      </c>
      <c r="W37" s="5" t="s">
        <v>14</v>
      </c>
      <c r="X37" s="5" t="s">
        <v>15</v>
      </c>
      <c r="Y37" s="3" t="s">
        <v>16</v>
      </c>
      <c r="Z37" s="25" t="s">
        <v>13</v>
      </c>
      <c r="AA37" s="5" t="s">
        <v>14</v>
      </c>
      <c r="AB37" s="5" t="s">
        <v>15</v>
      </c>
      <c r="AC37" s="5" t="s">
        <v>16</v>
      </c>
      <c r="AD37" s="21" t="s">
        <v>13</v>
      </c>
      <c r="AE37" s="5" t="s">
        <v>14</v>
      </c>
      <c r="AF37" s="5" t="s">
        <v>15</v>
      </c>
      <c r="AG37" s="3" t="s">
        <v>16</v>
      </c>
      <c r="AH37" s="25" t="s">
        <v>13</v>
      </c>
      <c r="AI37" s="5" t="s">
        <v>14</v>
      </c>
      <c r="AJ37" s="5" t="s">
        <v>15</v>
      </c>
      <c r="AK37" s="5" t="s">
        <v>16</v>
      </c>
      <c r="AL37" s="21" t="s">
        <v>13</v>
      </c>
      <c r="AM37" s="5" t="s">
        <v>14</v>
      </c>
      <c r="AN37" s="5" t="s">
        <v>15</v>
      </c>
      <c r="AO37" s="3" t="s">
        <v>16</v>
      </c>
      <c r="AP37" s="25" t="s">
        <v>13</v>
      </c>
      <c r="AQ37" s="5" t="s">
        <v>14</v>
      </c>
      <c r="AR37" s="5" t="s">
        <v>15</v>
      </c>
      <c r="AS37" s="5" t="s">
        <v>16</v>
      </c>
      <c r="AT37" s="21" t="s">
        <v>13</v>
      </c>
      <c r="AU37" s="5" t="s">
        <v>14</v>
      </c>
      <c r="AV37" s="5" t="s">
        <v>15</v>
      </c>
      <c r="AW37" s="3" t="s">
        <v>16</v>
      </c>
    </row>
    <row r="38" spans="1:49" x14ac:dyDescent="0.3">
      <c r="A38" s="10" t="s">
        <v>29</v>
      </c>
      <c r="B38" s="26">
        <f>B41+B42+B43+B46</f>
        <v>3086.9799999999996</v>
      </c>
      <c r="C38" s="11">
        <f>C41+C42+B43+B46</f>
        <v>3629.5199999999995</v>
      </c>
      <c r="D38" s="11">
        <f>D41+D42+B43+B46</f>
        <v>3900.7200000000003</v>
      </c>
      <c r="E38" s="14">
        <f>E41+E42+B43+B46</f>
        <v>4328.43</v>
      </c>
      <c r="F38" s="22">
        <f>F41+F42+F43+F46</f>
        <v>3421.14</v>
      </c>
      <c r="G38" s="11">
        <f>G41+G42+F43+F46</f>
        <v>3963.68</v>
      </c>
      <c r="H38" s="11">
        <f>H41+H42+F43+F46</f>
        <v>4234.88</v>
      </c>
      <c r="I38" s="12">
        <f>I41+I42+F43+F46</f>
        <v>4662.59</v>
      </c>
      <c r="J38" s="26">
        <f>J41+J42+J43+J46</f>
        <v>3511.5799999999995</v>
      </c>
      <c r="K38" s="11">
        <f>K41+K42+J43+J46</f>
        <v>4054.1199999999994</v>
      </c>
      <c r="L38" s="11">
        <f>L41+L42+J43+J46</f>
        <v>4325.32</v>
      </c>
      <c r="M38" s="14">
        <f>M41+M42+J43+J46</f>
        <v>4753.03</v>
      </c>
      <c r="N38" s="22">
        <f>N41+N42+N43+N46</f>
        <v>3285.9</v>
      </c>
      <c r="O38" s="11">
        <f>O41+O42+N43+N46</f>
        <v>3828.44</v>
      </c>
      <c r="P38" s="11">
        <f>P41+P42+N43+N46</f>
        <v>4099.6400000000003</v>
      </c>
      <c r="Q38" s="12">
        <f>Q41+Q42+N43+N46</f>
        <v>4527.3500000000004</v>
      </c>
      <c r="R38" s="26">
        <f>R41+R42+R43+R46</f>
        <v>3470.3700000000003</v>
      </c>
      <c r="S38" s="11">
        <f>S41+S42+R43+R46</f>
        <v>4012.9100000000003</v>
      </c>
      <c r="T38" s="11">
        <f>T41+T42+R43+R46</f>
        <v>4284.1099999999997</v>
      </c>
      <c r="U38" s="14">
        <f>U41+U42+R43+R46</f>
        <v>4711.82</v>
      </c>
      <c r="V38" s="22">
        <f>V41+V42+V43+V46</f>
        <v>3014.56</v>
      </c>
      <c r="W38" s="11">
        <f>W41+W42+V43+V46</f>
        <v>3557.1</v>
      </c>
      <c r="X38" s="11">
        <f>X41+X42+V43+V46</f>
        <v>3828.2999999999997</v>
      </c>
      <c r="Y38" s="12">
        <f>Y41+Y42+V43+V46</f>
        <v>4256.01</v>
      </c>
      <c r="Z38" s="26">
        <f>Z41+Z42+Z43+Z46</f>
        <v>2682.1299999999997</v>
      </c>
      <c r="AA38" s="11">
        <f>AA41+AA42+Z43+Z46</f>
        <v>3224.6699999999996</v>
      </c>
      <c r="AB38" s="11">
        <f>AB41+AB42+Z43+Z46</f>
        <v>3495.8700000000003</v>
      </c>
      <c r="AC38" s="14">
        <f>AC41+AC42+Z43+Z46</f>
        <v>3923.5800000000004</v>
      </c>
      <c r="AD38" s="22">
        <f>AD41+AD42+AD43+AD46</f>
        <v>2544.7399999999998</v>
      </c>
      <c r="AE38" s="11">
        <f>AE41+AE42+AD43+AD46</f>
        <v>3087.2799999999997</v>
      </c>
      <c r="AF38" s="11">
        <f>AF41+AF42+AD43+AD46</f>
        <v>3358.4799999999996</v>
      </c>
      <c r="AG38" s="12">
        <f>AG41+AG42+AD43+AD46</f>
        <v>3786.1899999999996</v>
      </c>
      <c r="AH38" s="26">
        <f>AH41+AH42+AH43+AH46</f>
        <v>2929.9100000000003</v>
      </c>
      <c r="AI38" s="11">
        <f>AI41+AI42+AH43+AH46</f>
        <v>3472.4500000000003</v>
      </c>
      <c r="AJ38" s="11">
        <f>AJ41+AJ42+AH43+AH46</f>
        <v>3743.65</v>
      </c>
      <c r="AK38" s="14">
        <f>AK41+AK42+AH43+AH46</f>
        <v>4171.3599999999997</v>
      </c>
      <c r="AL38" s="22">
        <f>AL41+AL42+AL43+AL46</f>
        <v>2837.9213</v>
      </c>
      <c r="AM38" s="11">
        <f>AM41+AM42+AL43+AL46</f>
        <v>3380.4612999999999</v>
      </c>
      <c r="AN38" s="11">
        <f>AN41+AN42+AL43+AL46</f>
        <v>3651.6612999999998</v>
      </c>
      <c r="AO38" s="12">
        <f>AO41+AO42+AL43+AL46</f>
        <v>4079.3712999999998</v>
      </c>
      <c r="AP38" s="26">
        <f>AP41+AP42+AP43+AP46</f>
        <v>2877.2388299999998</v>
      </c>
      <c r="AQ38" s="11">
        <f>AQ41+AQ42+AP43+AP46</f>
        <v>3419.7788299999997</v>
      </c>
      <c r="AR38" s="11">
        <f>AR41+AR42+AP43+AP46</f>
        <v>3690.9788300000005</v>
      </c>
      <c r="AS38" s="14">
        <f>AS41+AS42+AP43+AP46</f>
        <v>4118.6888300000001</v>
      </c>
      <c r="AT38" s="22">
        <f>AT41+AT42+AT43+AT46</f>
        <v>2921.8453578000003</v>
      </c>
      <c r="AU38" s="11">
        <f>AU41+AU42+AT43+AT46</f>
        <v>3464.3853578000003</v>
      </c>
      <c r="AV38" s="11">
        <f>AV41+AV42+AT43+AT46</f>
        <v>3735.5853578000001</v>
      </c>
      <c r="AW38" s="12">
        <f>AW41+AW42+AT43+AT46</f>
        <v>4163.2953577999997</v>
      </c>
    </row>
    <row r="39" spans="1:49" ht="25.5" customHeight="1" x14ac:dyDescent="0.3">
      <c r="A39" s="10" t="s">
        <v>19</v>
      </c>
      <c r="B39" s="26">
        <f>B41+B42+B44+B46</f>
        <v>2865.46</v>
      </c>
      <c r="C39" s="11">
        <f>C41+C42+B44+B46</f>
        <v>3408</v>
      </c>
      <c r="D39" s="11">
        <f>D41+D42+B44+B46</f>
        <v>3679.2</v>
      </c>
      <c r="E39" s="14">
        <f>E41+E42+B44+B46</f>
        <v>4106.91</v>
      </c>
      <c r="F39" s="22">
        <f>F41+F42+F44+F46</f>
        <v>3199.6199999999994</v>
      </c>
      <c r="G39" s="11">
        <f>G41+G42+F44+F46</f>
        <v>3742.1600000000003</v>
      </c>
      <c r="H39" s="11">
        <f>H41+H42+F44+F46</f>
        <v>4013.36</v>
      </c>
      <c r="I39" s="12">
        <f>I41+I42+F44+F46</f>
        <v>4441.0700000000006</v>
      </c>
      <c r="J39" s="26">
        <f>J41+J42+J44+J46</f>
        <v>3290.06</v>
      </c>
      <c r="K39" s="11">
        <f>K41+K42+J44+J46</f>
        <v>3832.6</v>
      </c>
      <c r="L39" s="11">
        <f>L41+L42+J44+J46</f>
        <v>4103.7999999999993</v>
      </c>
      <c r="M39" s="14">
        <f>M41+M42+J44+J46</f>
        <v>4531.51</v>
      </c>
      <c r="N39" s="22">
        <f>N41+N42+N44+N46</f>
        <v>3064.3799999999997</v>
      </c>
      <c r="O39" s="11">
        <f>O41+O42+N44+N46</f>
        <v>3606.9200000000005</v>
      </c>
      <c r="P39" s="11">
        <f>P41+P42+N44+N46</f>
        <v>3878.1200000000003</v>
      </c>
      <c r="Q39" s="12">
        <f>Q41+Q42+N44+N46</f>
        <v>4305.8300000000008</v>
      </c>
      <c r="R39" s="26">
        <f>R41+R42+R44+R46</f>
        <v>3248.85</v>
      </c>
      <c r="S39" s="11">
        <f>S41+S42+R44+R46</f>
        <v>3791.3900000000008</v>
      </c>
      <c r="T39" s="11">
        <f>T41+T42+R44+R46</f>
        <v>4062.5900000000006</v>
      </c>
      <c r="U39" s="14">
        <f>U41+U42+R44+R46</f>
        <v>4490.3</v>
      </c>
      <c r="V39" s="22">
        <f>V41+V42+V44+V46</f>
        <v>2793.0399999999995</v>
      </c>
      <c r="W39" s="11">
        <f>W41+W42+V44+V46</f>
        <v>3335.5800000000004</v>
      </c>
      <c r="X39" s="11">
        <f>X41+X42+V44+V46</f>
        <v>3606.78</v>
      </c>
      <c r="Y39" s="12">
        <f>Y41+Y42+V44+V46</f>
        <v>4034.4900000000002</v>
      </c>
      <c r="Z39" s="26">
        <f>Z41+Z42+Z44+Z46</f>
        <v>2460.61</v>
      </c>
      <c r="AA39" s="11">
        <f>AA41+AA42+Z44+Z46</f>
        <v>3003.15</v>
      </c>
      <c r="AB39" s="11">
        <f>AB41+AB42+Z44+Z46</f>
        <v>3274.35</v>
      </c>
      <c r="AC39" s="14">
        <f>AC41+AC42+Z44+Z46</f>
        <v>3702.06</v>
      </c>
      <c r="AD39" s="22">
        <f>AD41+AD42+AD44+AD46</f>
        <v>2323.2199999999993</v>
      </c>
      <c r="AE39" s="11">
        <f>AE41+AE42+AD44+AD46</f>
        <v>2865.76</v>
      </c>
      <c r="AF39" s="11">
        <f>AF41+AF42+AD44+AD46</f>
        <v>3136.96</v>
      </c>
      <c r="AG39" s="12">
        <f>AG41+AG42+AD44+AD46</f>
        <v>3564.67</v>
      </c>
      <c r="AH39" s="26">
        <f>AH41+AH42+AH44+AH46</f>
        <v>2708.39</v>
      </c>
      <c r="AI39" s="11">
        <f>AI41+AI42+AH44+AH46</f>
        <v>3250.9300000000007</v>
      </c>
      <c r="AJ39" s="11">
        <f>AJ41+AJ42+AH44+AH46</f>
        <v>3522.1300000000006</v>
      </c>
      <c r="AK39" s="14">
        <f>AK41+AK42+AH44+AH46</f>
        <v>3949.8400000000006</v>
      </c>
      <c r="AL39" s="22">
        <f>AL41+AL42+AL44+AL46</f>
        <v>2616.4012999999995</v>
      </c>
      <c r="AM39" s="11">
        <f>AM41+AM42+AL44+AL46</f>
        <v>3158.9412999999995</v>
      </c>
      <c r="AN39" s="11">
        <f>AN41+AN42+AL44+AL46</f>
        <v>3430.1413000000002</v>
      </c>
      <c r="AO39" s="12">
        <f>AO41+AO42+AL44+AL46</f>
        <v>3857.8513000000003</v>
      </c>
      <c r="AP39" s="26">
        <f>AP41+AP42+AP44+AP46</f>
        <v>2655.7188300000003</v>
      </c>
      <c r="AQ39" s="11">
        <f>AQ41+AQ42+AP44+AP46</f>
        <v>3198.2588300000002</v>
      </c>
      <c r="AR39" s="11">
        <f>AR41+AR42+AP44+AP46</f>
        <v>3469.45883</v>
      </c>
      <c r="AS39" s="14">
        <f>AS41+AS42+AP44+AP46</f>
        <v>3897.1688300000001</v>
      </c>
      <c r="AT39" s="22">
        <f>AT41+AT42+AT44+AT46</f>
        <v>2700.3253577999999</v>
      </c>
      <c r="AU39" s="11">
        <f>AU41+AU42+AT44+AT46</f>
        <v>3242.8653577999999</v>
      </c>
      <c r="AV39" s="11">
        <f>AV41+AV42+AT44+AT46</f>
        <v>3514.0653578000006</v>
      </c>
      <c r="AW39" s="12">
        <f>AW41+AW42+AT44+AT46</f>
        <v>3941.7753578000006</v>
      </c>
    </row>
    <row r="40" spans="1:49" ht="15" thickBot="1" x14ac:dyDescent="0.35">
      <c r="A40" s="10" t="s">
        <v>30</v>
      </c>
      <c r="B40" s="26">
        <f>B41+B42+B45+B46</f>
        <v>2837.62</v>
      </c>
      <c r="C40" s="11">
        <f>C41+C42+B45+B46</f>
        <v>3380.16</v>
      </c>
      <c r="D40" s="11">
        <f>D41+D42+B45+B46</f>
        <v>3651.36</v>
      </c>
      <c r="E40" s="14">
        <f>E41+E42+B45+B46</f>
        <v>4079.07</v>
      </c>
      <c r="F40" s="22">
        <f>F41+F42+F45+F46</f>
        <v>3171.7799999999997</v>
      </c>
      <c r="G40" s="11">
        <f>G41+G42+F45+F46</f>
        <v>3714.32</v>
      </c>
      <c r="H40" s="11">
        <f>H41+H42+F45+F46</f>
        <v>3985.52</v>
      </c>
      <c r="I40" s="12">
        <f>I41+I42+F45+F46</f>
        <v>4413.2300000000005</v>
      </c>
      <c r="J40" s="26">
        <f>J41+J42+J45+J46</f>
        <v>3262.22</v>
      </c>
      <c r="K40" s="11">
        <f>K41+K42+J45+J46</f>
        <v>3804.7599999999998</v>
      </c>
      <c r="L40" s="11">
        <f>L41+L42+J45+J46</f>
        <v>4075.96</v>
      </c>
      <c r="M40" s="14">
        <f>M41+M42+J45+J46</f>
        <v>4503.67</v>
      </c>
      <c r="N40" s="22">
        <f>N41+N42+N45+N46</f>
        <v>3036.54</v>
      </c>
      <c r="O40" s="11">
        <f>O41+O42+N45+N46</f>
        <v>3579.0800000000004</v>
      </c>
      <c r="P40" s="11">
        <f>P41+P42+N45+N46</f>
        <v>3850.28</v>
      </c>
      <c r="Q40" s="12">
        <f>Q41+Q42+N45+N46</f>
        <v>4277.9900000000007</v>
      </c>
      <c r="R40" s="26">
        <f>R41+R42+R45+R46</f>
        <v>3221.01</v>
      </c>
      <c r="S40" s="11">
        <f>S41+S42+R45+R46</f>
        <v>3763.5500000000006</v>
      </c>
      <c r="T40" s="11">
        <f>T41+T42+R45+R46</f>
        <v>4034.7500000000005</v>
      </c>
      <c r="U40" s="14">
        <f>U41+U42+R45+R46</f>
        <v>4462.46</v>
      </c>
      <c r="V40" s="22">
        <f>V41+V42+V45+V46</f>
        <v>2765.2</v>
      </c>
      <c r="W40" s="11">
        <f>W41+W42+V45+V46</f>
        <v>3307.7400000000002</v>
      </c>
      <c r="X40" s="11">
        <f>X41+X42+V45+V46</f>
        <v>3578.94</v>
      </c>
      <c r="Y40" s="12">
        <f>Y41+Y42+V45+V46</f>
        <v>4006.65</v>
      </c>
      <c r="Z40" s="26">
        <f>Z41+Z42+Z45+Z46</f>
        <v>2432.77</v>
      </c>
      <c r="AA40" s="11">
        <f>AA41+AA42+Z45+Z46</f>
        <v>2975.31</v>
      </c>
      <c r="AB40" s="11">
        <f>AB41+AB42+Z45+Z46</f>
        <v>3246.51</v>
      </c>
      <c r="AC40" s="14">
        <f>AC41+AC42+Z45+Z46</f>
        <v>3674.2200000000003</v>
      </c>
      <c r="AD40" s="22">
        <f>AD41+AD42+AD45+AD46</f>
        <v>2295.3799999999997</v>
      </c>
      <c r="AE40" s="11">
        <f>AE41+AE42+AD45+AD46</f>
        <v>2837.92</v>
      </c>
      <c r="AF40" s="11">
        <f>AF41+AF42+AD45+AD46</f>
        <v>3109.12</v>
      </c>
      <c r="AG40" s="12">
        <f>AG41+AG42+AD45+AD46</f>
        <v>3536.83</v>
      </c>
      <c r="AH40" s="26">
        <f>AH41+AH42+AH45+AH46</f>
        <v>2680.55</v>
      </c>
      <c r="AI40" s="11">
        <f>AI41+AI42+AH45+AH46</f>
        <v>3223.0900000000006</v>
      </c>
      <c r="AJ40" s="11">
        <f>AJ41+AJ42+AH45+AH46</f>
        <v>3494.2900000000004</v>
      </c>
      <c r="AK40" s="14">
        <f>AK41+AK42+AH45+AH46</f>
        <v>3922.0000000000005</v>
      </c>
      <c r="AL40" s="22">
        <f>AL41+AL42+AL45+AL46</f>
        <v>2588.5612999999998</v>
      </c>
      <c r="AM40" s="11">
        <f>AM41+AM42+AL45+AL46</f>
        <v>3131.1012999999998</v>
      </c>
      <c r="AN40" s="11">
        <f>AN41+AN42+AL45+AL46</f>
        <v>3402.3013000000001</v>
      </c>
      <c r="AO40" s="12">
        <f>AO41+AO42+AL45+AL46</f>
        <v>3830.0113000000001</v>
      </c>
      <c r="AP40" s="26">
        <f>AP41+AP42+AP45+AP46</f>
        <v>2627.8788300000001</v>
      </c>
      <c r="AQ40" s="11">
        <f>AQ41+AQ42+AP45+AP46</f>
        <v>3170.4188300000001</v>
      </c>
      <c r="AR40" s="11">
        <f>AR41+AR42+AP45+AP46</f>
        <v>3441.6188300000003</v>
      </c>
      <c r="AS40" s="14">
        <f>AS41+AS42+AP45+AP46</f>
        <v>3869.3288300000004</v>
      </c>
      <c r="AT40" s="22">
        <f>AT41+AT42+AT45+AT46</f>
        <v>2672.4853578000002</v>
      </c>
      <c r="AU40" s="11">
        <f>AU41+AU42+AT45+AT46</f>
        <v>3215.0253578000002</v>
      </c>
      <c r="AV40" s="11">
        <f>AV41+AV42+AT45+AT46</f>
        <v>3486.2253578000004</v>
      </c>
      <c r="AW40" s="12">
        <f>AW41+AW42+AT45+AT46</f>
        <v>3913.9353578000005</v>
      </c>
    </row>
    <row r="41" spans="1:49" ht="26.25" customHeight="1" outlineLevel="1" thickBot="1" x14ac:dyDescent="0.35">
      <c r="A41" s="30" t="s">
        <v>31</v>
      </c>
      <c r="B41" s="27">
        <v>2203.86</v>
      </c>
      <c r="C41" s="13">
        <v>2203.86</v>
      </c>
      <c r="D41" s="13">
        <v>2203.86</v>
      </c>
      <c r="E41" s="15">
        <v>2203.86</v>
      </c>
      <c r="F41" s="23">
        <v>2540.41</v>
      </c>
      <c r="G41" s="13">
        <v>2540.41</v>
      </c>
      <c r="H41" s="13">
        <v>2540.41</v>
      </c>
      <c r="I41" s="9">
        <v>2540.41</v>
      </c>
      <c r="J41" s="27">
        <v>2631.72</v>
      </c>
      <c r="K41" s="13">
        <v>2631.72</v>
      </c>
      <c r="L41" s="13">
        <v>2631.72</v>
      </c>
      <c r="M41" s="15">
        <v>2631.72</v>
      </c>
      <c r="N41" s="23">
        <v>2406.0100000000002</v>
      </c>
      <c r="O41" s="13">
        <v>2406.0100000000002</v>
      </c>
      <c r="P41" s="13">
        <v>2406.0100000000002</v>
      </c>
      <c r="Q41" s="9">
        <v>2406.0100000000002</v>
      </c>
      <c r="R41" s="27">
        <v>2590.7600000000002</v>
      </c>
      <c r="S41" s="13">
        <v>2590.7600000000002</v>
      </c>
      <c r="T41" s="13">
        <v>2590.7600000000002</v>
      </c>
      <c r="U41" s="15">
        <v>2590.7600000000002</v>
      </c>
      <c r="V41" s="23">
        <v>2134.54</v>
      </c>
      <c r="W41" s="13">
        <v>2134.54</v>
      </c>
      <c r="X41" s="13">
        <v>2134.54</v>
      </c>
      <c r="Y41" s="9">
        <v>2134.54</v>
      </c>
      <c r="Z41" s="27">
        <v>1802.02</v>
      </c>
      <c r="AA41" s="13">
        <v>1802.02</v>
      </c>
      <c r="AB41" s="13">
        <v>1802.02</v>
      </c>
      <c r="AC41" s="15">
        <v>1802.02</v>
      </c>
      <c r="AD41" s="23">
        <v>1664.83</v>
      </c>
      <c r="AE41" s="13">
        <v>1664.83</v>
      </c>
      <c r="AF41" s="13">
        <v>1664.83</v>
      </c>
      <c r="AG41" s="9">
        <v>1664.83</v>
      </c>
      <c r="AH41" s="27">
        <v>2050.3000000000002</v>
      </c>
      <c r="AI41" s="13">
        <v>2050.3000000000002</v>
      </c>
      <c r="AJ41" s="13">
        <v>2050.3000000000002</v>
      </c>
      <c r="AK41" s="15">
        <v>2050.3000000000002</v>
      </c>
      <c r="AL41" s="36">
        <f t="shared" ref="AL41:AW41" si="0">AL24+AL24*$B$32</f>
        <v>1958.2612999999999</v>
      </c>
      <c r="AM41" s="37">
        <f t="shared" si="0"/>
        <v>1958.2612999999999</v>
      </c>
      <c r="AN41" s="37">
        <f t="shared" si="0"/>
        <v>1958.2612999999999</v>
      </c>
      <c r="AO41" s="38">
        <f t="shared" si="0"/>
        <v>1958.2612999999999</v>
      </c>
      <c r="AP41" s="39">
        <f t="shared" si="0"/>
        <v>1997.6288300000001</v>
      </c>
      <c r="AQ41" s="37">
        <f t="shared" si="0"/>
        <v>1997.6288300000001</v>
      </c>
      <c r="AR41" s="37">
        <f t="shared" si="0"/>
        <v>1997.6288300000001</v>
      </c>
      <c r="AS41" s="40">
        <f t="shared" si="0"/>
        <v>1997.6288300000001</v>
      </c>
      <c r="AT41" s="36">
        <f t="shared" si="0"/>
        <v>2042.2353578</v>
      </c>
      <c r="AU41" s="37">
        <f t="shared" si="0"/>
        <v>2042.2353578</v>
      </c>
      <c r="AV41" s="37">
        <f t="shared" si="0"/>
        <v>2042.2353578</v>
      </c>
      <c r="AW41" s="38">
        <f t="shared" si="0"/>
        <v>2042.2353578</v>
      </c>
    </row>
    <row r="42" spans="1:49" ht="25.5" customHeight="1" outlineLevel="1" thickBot="1" x14ac:dyDescent="0.35">
      <c r="A42" s="31" t="s">
        <v>25</v>
      </c>
      <c r="B42" s="28">
        <v>501.68</v>
      </c>
      <c r="C42" s="2">
        <v>1044.22</v>
      </c>
      <c r="D42" s="2">
        <v>1315.42</v>
      </c>
      <c r="E42" s="20">
        <v>1743.13</v>
      </c>
      <c r="F42" s="24">
        <v>501.68</v>
      </c>
      <c r="G42" s="2">
        <v>1044.22</v>
      </c>
      <c r="H42" s="2">
        <v>1315.42</v>
      </c>
      <c r="I42" s="4">
        <v>1743.13</v>
      </c>
      <c r="J42" s="28">
        <f t="shared" ref="J42:AW42" si="1">F42</f>
        <v>501.68</v>
      </c>
      <c r="K42" s="2">
        <f t="shared" si="1"/>
        <v>1044.22</v>
      </c>
      <c r="L42" s="2">
        <f t="shared" si="1"/>
        <v>1315.42</v>
      </c>
      <c r="M42" s="20">
        <f t="shared" si="1"/>
        <v>1743.13</v>
      </c>
      <c r="N42" s="24">
        <f t="shared" si="1"/>
        <v>501.68</v>
      </c>
      <c r="O42" s="2">
        <f t="shared" si="1"/>
        <v>1044.22</v>
      </c>
      <c r="P42" s="2">
        <f t="shared" si="1"/>
        <v>1315.42</v>
      </c>
      <c r="Q42" s="4">
        <f t="shared" si="1"/>
        <v>1743.13</v>
      </c>
      <c r="R42" s="28">
        <f t="shared" si="1"/>
        <v>501.68</v>
      </c>
      <c r="S42" s="2">
        <f t="shared" si="1"/>
        <v>1044.22</v>
      </c>
      <c r="T42" s="2">
        <f t="shared" si="1"/>
        <v>1315.42</v>
      </c>
      <c r="U42" s="20">
        <f t="shared" si="1"/>
        <v>1743.13</v>
      </c>
      <c r="V42" s="24">
        <f t="shared" si="1"/>
        <v>501.68</v>
      </c>
      <c r="W42" s="2">
        <f t="shared" si="1"/>
        <v>1044.22</v>
      </c>
      <c r="X42" s="2">
        <f t="shared" si="1"/>
        <v>1315.42</v>
      </c>
      <c r="Y42" s="4">
        <f t="shared" si="1"/>
        <v>1743.13</v>
      </c>
      <c r="Z42" s="28">
        <f t="shared" si="1"/>
        <v>501.68</v>
      </c>
      <c r="AA42" s="2">
        <f t="shared" si="1"/>
        <v>1044.22</v>
      </c>
      <c r="AB42" s="2">
        <f t="shared" si="1"/>
        <v>1315.42</v>
      </c>
      <c r="AC42" s="20">
        <f t="shared" si="1"/>
        <v>1743.13</v>
      </c>
      <c r="AD42" s="24">
        <f t="shared" si="1"/>
        <v>501.68</v>
      </c>
      <c r="AE42" s="2">
        <f t="shared" si="1"/>
        <v>1044.22</v>
      </c>
      <c r="AF42" s="2">
        <f t="shared" si="1"/>
        <v>1315.42</v>
      </c>
      <c r="AG42" s="4">
        <f t="shared" si="1"/>
        <v>1743.13</v>
      </c>
      <c r="AH42" s="28">
        <f t="shared" si="1"/>
        <v>501.68</v>
      </c>
      <c r="AI42" s="2">
        <f t="shared" si="1"/>
        <v>1044.22</v>
      </c>
      <c r="AJ42" s="2">
        <f t="shared" si="1"/>
        <v>1315.42</v>
      </c>
      <c r="AK42" s="20">
        <f t="shared" si="1"/>
        <v>1743.13</v>
      </c>
      <c r="AL42" s="24">
        <f t="shared" si="1"/>
        <v>501.68</v>
      </c>
      <c r="AM42" s="2">
        <f t="shared" si="1"/>
        <v>1044.22</v>
      </c>
      <c r="AN42" s="2">
        <f t="shared" si="1"/>
        <v>1315.42</v>
      </c>
      <c r="AO42" s="4">
        <f t="shared" si="1"/>
        <v>1743.13</v>
      </c>
      <c r="AP42" s="28">
        <f t="shared" si="1"/>
        <v>501.68</v>
      </c>
      <c r="AQ42" s="2">
        <f t="shared" si="1"/>
        <v>1044.22</v>
      </c>
      <c r="AR42" s="2">
        <f t="shared" si="1"/>
        <v>1315.42</v>
      </c>
      <c r="AS42" s="20">
        <f t="shared" si="1"/>
        <v>1743.13</v>
      </c>
      <c r="AT42" s="24">
        <f t="shared" si="1"/>
        <v>501.68</v>
      </c>
      <c r="AU42" s="2">
        <f t="shared" si="1"/>
        <v>1044.22</v>
      </c>
      <c r="AV42" s="2">
        <f t="shared" si="1"/>
        <v>1315.42</v>
      </c>
      <c r="AW42" s="4">
        <f t="shared" si="1"/>
        <v>1743.13</v>
      </c>
    </row>
    <row r="43" spans="1:49" ht="25.5" customHeight="1" outlineLevel="1" x14ac:dyDescent="0.3">
      <c r="A43" s="32" t="s">
        <v>22</v>
      </c>
      <c r="B43" s="50">
        <v>374.03</v>
      </c>
      <c r="C43" s="50"/>
      <c r="D43" s="50"/>
      <c r="E43" s="50"/>
      <c r="F43" s="61">
        <v>374.03</v>
      </c>
      <c r="G43" s="50"/>
      <c r="H43" s="50"/>
      <c r="I43" s="62"/>
      <c r="J43" s="50">
        <v>374.03</v>
      </c>
      <c r="K43" s="50"/>
      <c r="L43" s="50"/>
      <c r="M43" s="50"/>
      <c r="N43" s="61">
        <v>374.03</v>
      </c>
      <c r="O43" s="50"/>
      <c r="P43" s="50"/>
      <c r="Q43" s="62"/>
      <c r="R43" s="50">
        <v>374.03</v>
      </c>
      <c r="S43" s="50"/>
      <c r="T43" s="50"/>
      <c r="U43" s="50"/>
      <c r="V43" s="61">
        <v>374.03</v>
      </c>
      <c r="W43" s="50"/>
      <c r="X43" s="50"/>
      <c r="Y43" s="62"/>
      <c r="Z43" s="50">
        <v>374.03</v>
      </c>
      <c r="AA43" s="50"/>
      <c r="AB43" s="50"/>
      <c r="AC43" s="50"/>
      <c r="AD43" s="61">
        <v>374.03</v>
      </c>
      <c r="AE43" s="50"/>
      <c r="AF43" s="50"/>
      <c r="AG43" s="62"/>
      <c r="AH43" s="50">
        <v>374.03</v>
      </c>
      <c r="AI43" s="50"/>
      <c r="AJ43" s="50"/>
      <c r="AK43" s="50"/>
      <c r="AL43" s="61">
        <v>374.03</v>
      </c>
      <c r="AM43" s="50"/>
      <c r="AN43" s="50"/>
      <c r="AO43" s="62"/>
      <c r="AP43" s="50">
        <v>374.03</v>
      </c>
      <c r="AQ43" s="50"/>
      <c r="AR43" s="50"/>
      <c r="AS43" s="50"/>
      <c r="AT43" s="61">
        <v>374.03</v>
      </c>
      <c r="AU43" s="50"/>
      <c r="AV43" s="50"/>
      <c r="AW43" s="62"/>
    </row>
    <row r="44" spans="1:49" ht="25.5" customHeight="1" outlineLevel="1" x14ac:dyDescent="0.3">
      <c r="A44" s="33" t="s">
        <v>23</v>
      </c>
      <c r="B44" s="51">
        <v>152.51</v>
      </c>
      <c r="C44" s="51"/>
      <c r="D44" s="51"/>
      <c r="E44" s="51"/>
      <c r="F44" s="63">
        <v>152.51</v>
      </c>
      <c r="G44" s="51"/>
      <c r="H44" s="51"/>
      <c r="I44" s="64"/>
      <c r="J44" s="51">
        <v>152.51</v>
      </c>
      <c r="K44" s="51"/>
      <c r="L44" s="51"/>
      <c r="M44" s="51"/>
      <c r="N44" s="63">
        <v>152.51</v>
      </c>
      <c r="O44" s="51"/>
      <c r="P44" s="51"/>
      <c r="Q44" s="64"/>
      <c r="R44" s="51">
        <v>152.51</v>
      </c>
      <c r="S44" s="51"/>
      <c r="T44" s="51"/>
      <c r="U44" s="51"/>
      <c r="V44" s="63">
        <v>152.51</v>
      </c>
      <c r="W44" s="51"/>
      <c r="X44" s="51"/>
      <c r="Y44" s="64"/>
      <c r="Z44" s="51">
        <v>152.51</v>
      </c>
      <c r="AA44" s="51"/>
      <c r="AB44" s="51"/>
      <c r="AC44" s="51"/>
      <c r="AD44" s="63">
        <v>152.51</v>
      </c>
      <c r="AE44" s="51"/>
      <c r="AF44" s="51"/>
      <c r="AG44" s="64"/>
      <c r="AH44" s="51">
        <v>152.51</v>
      </c>
      <c r="AI44" s="51"/>
      <c r="AJ44" s="51"/>
      <c r="AK44" s="51"/>
      <c r="AL44" s="63">
        <v>152.51</v>
      </c>
      <c r="AM44" s="51"/>
      <c r="AN44" s="51"/>
      <c r="AO44" s="64"/>
      <c r="AP44" s="51">
        <v>152.51</v>
      </c>
      <c r="AQ44" s="51"/>
      <c r="AR44" s="51"/>
      <c r="AS44" s="51"/>
      <c r="AT44" s="63">
        <v>152.51</v>
      </c>
      <c r="AU44" s="51"/>
      <c r="AV44" s="51"/>
      <c r="AW44" s="64"/>
    </row>
    <row r="45" spans="1:49" outlineLevel="1" x14ac:dyDescent="0.3">
      <c r="A45" s="33" t="s">
        <v>24</v>
      </c>
      <c r="B45" s="51">
        <v>124.67</v>
      </c>
      <c r="C45" s="51"/>
      <c r="D45" s="51"/>
      <c r="E45" s="51"/>
      <c r="F45" s="63">
        <v>124.67</v>
      </c>
      <c r="G45" s="51"/>
      <c r="H45" s="51"/>
      <c r="I45" s="64"/>
      <c r="J45" s="51">
        <v>124.67</v>
      </c>
      <c r="K45" s="51"/>
      <c r="L45" s="51"/>
      <c r="M45" s="51"/>
      <c r="N45" s="63">
        <v>124.67</v>
      </c>
      <c r="O45" s="51"/>
      <c r="P45" s="51"/>
      <c r="Q45" s="64"/>
      <c r="R45" s="51">
        <v>124.67</v>
      </c>
      <c r="S45" s="51"/>
      <c r="T45" s="51"/>
      <c r="U45" s="51"/>
      <c r="V45" s="63">
        <v>124.67</v>
      </c>
      <c r="W45" s="51"/>
      <c r="X45" s="51"/>
      <c r="Y45" s="64"/>
      <c r="Z45" s="51">
        <v>124.67</v>
      </c>
      <c r="AA45" s="51"/>
      <c r="AB45" s="51"/>
      <c r="AC45" s="51"/>
      <c r="AD45" s="63">
        <v>124.67</v>
      </c>
      <c r="AE45" s="51"/>
      <c r="AF45" s="51"/>
      <c r="AG45" s="64"/>
      <c r="AH45" s="51">
        <v>124.67</v>
      </c>
      <c r="AI45" s="51"/>
      <c r="AJ45" s="51"/>
      <c r="AK45" s="51"/>
      <c r="AL45" s="63">
        <v>124.67</v>
      </c>
      <c r="AM45" s="51"/>
      <c r="AN45" s="51"/>
      <c r="AO45" s="64"/>
      <c r="AP45" s="51">
        <v>124.67</v>
      </c>
      <c r="AQ45" s="51"/>
      <c r="AR45" s="51"/>
      <c r="AS45" s="51"/>
      <c r="AT45" s="63">
        <v>124.67</v>
      </c>
      <c r="AU45" s="51"/>
      <c r="AV45" s="51"/>
      <c r="AW45" s="64"/>
    </row>
    <row r="46" spans="1:49" ht="26.25" customHeight="1" outlineLevel="1" thickBot="1" x14ac:dyDescent="0.35">
      <c r="A46" s="34" t="s">
        <v>17</v>
      </c>
      <c r="B46" s="60">
        <v>7.41</v>
      </c>
      <c r="C46" s="60"/>
      <c r="D46" s="60"/>
      <c r="E46" s="60"/>
      <c r="F46" s="65">
        <v>5.0199999999999996</v>
      </c>
      <c r="G46" s="60"/>
      <c r="H46" s="60"/>
      <c r="I46" s="66"/>
      <c r="J46" s="60">
        <v>4.1500000000000004</v>
      </c>
      <c r="K46" s="60"/>
      <c r="L46" s="60"/>
      <c r="M46" s="60"/>
      <c r="N46" s="65">
        <v>4.18</v>
      </c>
      <c r="O46" s="60"/>
      <c r="P46" s="60"/>
      <c r="Q46" s="66"/>
      <c r="R46" s="60">
        <v>3.9</v>
      </c>
      <c r="S46" s="60"/>
      <c r="T46" s="60"/>
      <c r="U46" s="60"/>
      <c r="V46" s="65">
        <v>4.3099999999999996</v>
      </c>
      <c r="W46" s="60"/>
      <c r="X46" s="60"/>
      <c r="Y46" s="66"/>
      <c r="Z46" s="60">
        <v>4.4000000000000004</v>
      </c>
      <c r="AA46" s="60"/>
      <c r="AB46" s="60"/>
      <c r="AC46" s="60"/>
      <c r="AD46" s="65">
        <v>4.2</v>
      </c>
      <c r="AE46" s="60"/>
      <c r="AF46" s="60"/>
      <c r="AG46" s="66"/>
      <c r="AH46" s="60">
        <v>3.9</v>
      </c>
      <c r="AI46" s="60"/>
      <c r="AJ46" s="60"/>
      <c r="AK46" s="60"/>
      <c r="AL46" s="65">
        <v>3.95</v>
      </c>
      <c r="AM46" s="60"/>
      <c r="AN46" s="60"/>
      <c r="AO46" s="66"/>
      <c r="AP46" s="60">
        <v>3.9</v>
      </c>
      <c r="AQ46" s="60"/>
      <c r="AR46" s="60"/>
      <c r="AS46" s="60"/>
      <c r="AT46" s="65">
        <v>3.9</v>
      </c>
      <c r="AU46" s="60"/>
      <c r="AV46" s="60"/>
      <c r="AW46" s="66"/>
    </row>
    <row r="47" spans="1:49" ht="15" thickBot="1" x14ac:dyDescent="0.35"/>
    <row r="48" spans="1:49" ht="36.6" x14ac:dyDescent="0.3">
      <c r="A48" s="45" t="s">
        <v>33</v>
      </c>
      <c r="B48" s="17" t="s">
        <v>26</v>
      </c>
      <c r="C48" s="18" t="s">
        <v>25</v>
      </c>
      <c r="D48" s="18" t="s">
        <v>28</v>
      </c>
      <c r="E48" s="19" t="s">
        <v>17</v>
      </c>
    </row>
    <row r="49" spans="1:49" ht="15" thickBot="1" x14ac:dyDescent="0.35">
      <c r="A49" s="46"/>
      <c r="B49" s="41">
        <v>9.5000000000000001E-2</v>
      </c>
      <c r="C49" s="42">
        <v>9.0999999999999998E-2</v>
      </c>
      <c r="D49" s="42">
        <v>8.8999999999999996E-2</v>
      </c>
      <c r="E49" s="43">
        <v>8.8999999999999996E-2</v>
      </c>
    </row>
    <row r="50" spans="1:49" ht="15" thickBot="1" x14ac:dyDescent="0.35">
      <c r="A50" s="16"/>
      <c r="B50" s="16"/>
      <c r="C50" s="16"/>
      <c r="D50" s="16"/>
      <c r="E50" s="16"/>
    </row>
    <row r="51" spans="1:49" ht="16.2" thickBot="1" x14ac:dyDescent="0.35">
      <c r="A51" s="29">
        <v>2024</v>
      </c>
      <c r="B51" s="67" t="s">
        <v>0</v>
      </c>
      <c r="C51" s="68"/>
      <c r="D51" s="68"/>
      <c r="E51" s="69"/>
      <c r="F51" s="70" t="s">
        <v>1</v>
      </c>
      <c r="G51" s="68"/>
      <c r="H51" s="68"/>
      <c r="I51" s="71"/>
      <c r="J51" s="67" t="s">
        <v>2</v>
      </c>
      <c r="K51" s="68"/>
      <c r="L51" s="68"/>
      <c r="M51" s="69"/>
      <c r="N51" s="70" t="s">
        <v>3</v>
      </c>
      <c r="O51" s="68"/>
      <c r="P51" s="68"/>
      <c r="Q51" s="71"/>
      <c r="R51" s="67" t="s">
        <v>4</v>
      </c>
      <c r="S51" s="68"/>
      <c r="T51" s="68"/>
      <c r="U51" s="69"/>
      <c r="V51" s="70" t="s">
        <v>5</v>
      </c>
      <c r="W51" s="68"/>
      <c r="X51" s="68"/>
      <c r="Y51" s="71"/>
      <c r="Z51" s="67" t="s">
        <v>6</v>
      </c>
      <c r="AA51" s="68"/>
      <c r="AB51" s="68"/>
      <c r="AC51" s="69"/>
      <c r="AD51" s="70" t="s">
        <v>7</v>
      </c>
      <c r="AE51" s="68"/>
      <c r="AF51" s="68"/>
      <c r="AG51" s="71"/>
      <c r="AH51" s="67" t="s">
        <v>8</v>
      </c>
      <c r="AI51" s="68"/>
      <c r="AJ51" s="68"/>
      <c r="AK51" s="69"/>
      <c r="AL51" s="70" t="s">
        <v>9</v>
      </c>
      <c r="AM51" s="68"/>
      <c r="AN51" s="68"/>
      <c r="AO51" s="71"/>
      <c r="AP51" s="67" t="s">
        <v>10</v>
      </c>
      <c r="AQ51" s="68"/>
      <c r="AR51" s="68"/>
      <c r="AS51" s="69"/>
      <c r="AT51" s="70" t="s">
        <v>11</v>
      </c>
      <c r="AU51" s="68"/>
      <c r="AV51" s="68"/>
      <c r="AW51" s="71"/>
    </row>
    <row r="52" spans="1:49" x14ac:dyDescent="0.3">
      <c r="A52" s="55" t="s">
        <v>27</v>
      </c>
      <c r="B52" s="57" t="s">
        <v>18</v>
      </c>
      <c r="C52" s="58"/>
      <c r="D52" s="58"/>
      <c r="E52" s="59"/>
      <c r="F52" s="58" t="s">
        <v>18</v>
      </c>
      <c r="G52" s="58"/>
      <c r="H52" s="58"/>
      <c r="I52" s="58"/>
      <c r="J52" s="57" t="s">
        <v>18</v>
      </c>
      <c r="K52" s="58"/>
      <c r="L52" s="58"/>
      <c r="M52" s="59"/>
      <c r="N52" s="58" t="s">
        <v>18</v>
      </c>
      <c r="O52" s="58"/>
      <c r="P52" s="58"/>
      <c r="Q52" s="58"/>
      <c r="R52" s="57" t="s">
        <v>18</v>
      </c>
      <c r="S52" s="58"/>
      <c r="T52" s="58"/>
      <c r="U52" s="59"/>
      <c r="V52" s="58" t="s">
        <v>18</v>
      </c>
      <c r="W52" s="58"/>
      <c r="X52" s="58"/>
      <c r="Y52" s="58"/>
      <c r="Z52" s="57" t="s">
        <v>18</v>
      </c>
      <c r="AA52" s="58"/>
      <c r="AB52" s="58"/>
      <c r="AC52" s="59"/>
      <c r="AD52" s="58" t="s">
        <v>18</v>
      </c>
      <c r="AE52" s="58"/>
      <c r="AF52" s="58"/>
      <c r="AG52" s="58"/>
      <c r="AH52" s="57" t="s">
        <v>18</v>
      </c>
      <c r="AI52" s="58"/>
      <c r="AJ52" s="58"/>
      <c r="AK52" s="59"/>
      <c r="AL52" s="58" t="s">
        <v>18</v>
      </c>
      <c r="AM52" s="58"/>
      <c r="AN52" s="58"/>
      <c r="AO52" s="58"/>
      <c r="AP52" s="57" t="s">
        <v>18</v>
      </c>
      <c r="AQ52" s="58"/>
      <c r="AR52" s="58"/>
      <c r="AS52" s="59"/>
      <c r="AT52" s="58" t="s">
        <v>18</v>
      </c>
      <c r="AU52" s="58"/>
      <c r="AV52" s="58"/>
      <c r="AW52" s="58"/>
    </row>
    <row r="53" spans="1:49" ht="15" customHeight="1" x14ac:dyDescent="0.3">
      <c r="A53" s="55"/>
      <c r="B53" s="52" t="s">
        <v>12</v>
      </c>
      <c r="C53" s="52"/>
      <c r="D53" s="52"/>
      <c r="E53" s="52"/>
      <c r="F53" s="53" t="s">
        <v>12</v>
      </c>
      <c r="G53" s="52"/>
      <c r="H53" s="52"/>
      <c r="I53" s="54"/>
      <c r="J53" s="52" t="s">
        <v>12</v>
      </c>
      <c r="K53" s="52"/>
      <c r="L53" s="52"/>
      <c r="M53" s="52"/>
      <c r="N53" s="53" t="s">
        <v>12</v>
      </c>
      <c r="O53" s="52"/>
      <c r="P53" s="52"/>
      <c r="Q53" s="54"/>
      <c r="R53" s="52" t="s">
        <v>12</v>
      </c>
      <c r="S53" s="52"/>
      <c r="T53" s="52"/>
      <c r="U53" s="52"/>
      <c r="V53" s="53" t="s">
        <v>12</v>
      </c>
      <c r="W53" s="52"/>
      <c r="X53" s="52"/>
      <c r="Y53" s="54"/>
      <c r="Z53" s="52" t="s">
        <v>12</v>
      </c>
      <c r="AA53" s="52"/>
      <c r="AB53" s="52"/>
      <c r="AC53" s="52"/>
      <c r="AD53" s="53" t="s">
        <v>12</v>
      </c>
      <c r="AE53" s="52"/>
      <c r="AF53" s="52"/>
      <c r="AG53" s="54"/>
      <c r="AH53" s="52" t="s">
        <v>12</v>
      </c>
      <c r="AI53" s="52"/>
      <c r="AJ53" s="52"/>
      <c r="AK53" s="52"/>
      <c r="AL53" s="53" t="s">
        <v>12</v>
      </c>
      <c r="AM53" s="52"/>
      <c r="AN53" s="52"/>
      <c r="AO53" s="54"/>
      <c r="AP53" s="52" t="s">
        <v>12</v>
      </c>
      <c r="AQ53" s="52"/>
      <c r="AR53" s="52"/>
      <c r="AS53" s="52"/>
      <c r="AT53" s="53" t="s">
        <v>12</v>
      </c>
      <c r="AU53" s="52"/>
      <c r="AV53" s="52"/>
      <c r="AW53" s="54"/>
    </row>
    <row r="54" spans="1:49" ht="15" customHeight="1" thickBot="1" x14ac:dyDescent="0.35">
      <c r="A54" s="56"/>
      <c r="B54" s="25" t="s">
        <v>13</v>
      </c>
      <c r="C54" s="5" t="s">
        <v>14</v>
      </c>
      <c r="D54" s="5" t="s">
        <v>15</v>
      </c>
      <c r="E54" s="5" t="s">
        <v>16</v>
      </c>
      <c r="F54" s="21" t="s">
        <v>13</v>
      </c>
      <c r="G54" s="5" t="s">
        <v>14</v>
      </c>
      <c r="H54" s="5" t="s">
        <v>15</v>
      </c>
      <c r="I54" s="3" t="s">
        <v>16</v>
      </c>
      <c r="J54" s="25" t="s">
        <v>13</v>
      </c>
      <c r="K54" s="5" t="s">
        <v>14</v>
      </c>
      <c r="L54" s="5" t="s">
        <v>15</v>
      </c>
      <c r="M54" s="5" t="s">
        <v>16</v>
      </c>
      <c r="N54" s="21" t="s">
        <v>13</v>
      </c>
      <c r="O54" s="5" t="s">
        <v>14</v>
      </c>
      <c r="P54" s="5" t="s">
        <v>15</v>
      </c>
      <c r="Q54" s="3" t="s">
        <v>16</v>
      </c>
      <c r="R54" s="25" t="s">
        <v>13</v>
      </c>
      <c r="S54" s="5" t="s">
        <v>14</v>
      </c>
      <c r="T54" s="5" t="s">
        <v>15</v>
      </c>
      <c r="U54" s="5" t="s">
        <v>16</v>
      </c>
      <c r="V54" s="21" t="s">
        <v>13</v>
      </c>
      <c r="W54" s="5" t="s">
        <v>14</v>
      </c>
      <c r="X54" s="5" t="s">
        <v>15</v>
      </c>
      <c r="Y54" s="3" t="s">
        <v>16</v>
      </c>
      <c r="Z54" s="25" t="s">
        <v>13</v>
      </c>
      <c r="AA54" s="5" t="s">
        <v>14</v>
      </c>
      <c r="AB54" s="5" t="s">
        <v>15</v>
      </c>
      <c r="AC54" s="5" t="s">
        <v>16</v>
      </c>
      <c r="AD54" s="21" t="s">
        <v>13</v>
      </c>
      <c r="AE54" s="5" t="s">
        <v>14</v>
      </c>
      <c r="AF54" s="5" t="s">
        <v>15</v>
      </c>
      <c r="AG54" s="3" t="s">
        <v>16</v>
      </c>
      <c r="AH54" s="25" t="s">
        <v>13</v>
      </c>
      <c r="AI54" s="5" t="s">
        <v>14</v>
      </c>
      <c r="AJ54" s="5" t="s">
        <v>15</v>
      </c>
      <c r="AK54" s="5" t="s">
        <v>16</v>
      </c>
      <c r="AL54" s="21" t="s">
        <v>13</v>
      </c>
      <c r="AM54" s="5" t="s">
        <v>14</v>
      </c>
      <c r="AN54" s="5" t="s">
        <v>15</v>
      </c>
      <c r="AO54" s="3" t="s">
        <v>16</v>
      </c>
      <c r="AP54" s="25" t="s">
        <v>13</v>
      </c>
      <c r="AQ54" s="5" t="s">
        <v>14</v>
      </c>
      <c r="AR54" s="5" t="s">
        <v>15</v>
      </c>
      <c r="AS54" s="5" t="s">
        <v>16</v>
      </c>
      <c r="AT54" s="21" t="s">
        <v>13</v>
      </c>
      <c r="AU54" s="5" t="s">
        <v>14</v>
      </c>
      <c r="AV54" s="5" t="s">
        <v>15</v>
      </c>
      <c r="AW54" s="3" t="s">
        <v>16</v>
      </c>
    </row>
    <row r="55" spans="1:49" x14ac:dyDescent="0.3">
      <c r="A55" s="10" t="s">
        <v>29</v>
      </c>
      <c r="B55" s="26">
        <f>B58+B59+B60+B63</f>
        <v>3342.6590699999997</v>
      </c>
      <c r="C55" s="11">
        <f>C58+C59+B60+B63</f>
        <v>3934.5702099999999</v>
      </c>
      <c r="D55" s="11">
        <f>D58+D59+B60+B63</f>
        <v>4230.4494100000002</v>
      </c>
      <c r="E55" s="14">
        <f>E58+E59+B60+B63</f>
        <v>4697.0810199999996</v>
      </c>
      <c r="F55" s="22">
        <f>F58+F59+F60+F63</f>
        <v>3708.57861</v>
      </c>
      <c r="G55" s="11">
        <f>G58+G59+F60+F63</f>
        <v>4300.4897499999997</v>
      </c>
      <c r="H55" s="11">
        <f>H58+H59+F60+F63</f>
        <v>4596.3689499999991</v>
      </c>
      <c r="I55" s="12">
        <f>I58+I59+F60+F63</f>
        <v>5063.0005599999995</v>
      </c>
      <c r="J55" s="26">
        <f>J58+J59+J60+J63</f>
        <v>3807.6156299999998</v>
      </c>
      <c r="K55" s="11">
        <f>K58+K59+J60+J63</f>
        <v>4399.5267699999995</v>
      </c>
      <c r="L55" s="11">
        <f>L58+L59+J60+J63</f>
        <v>4695.4059699999989</v>
      </c>
      <c r="M55" s="14">
        <f>M58+M59+J60+J63</f>
        <v>5162.0375799999993</v>
      </c>
      <c r="N55" s="22">
        <f>N58+N59+N60+N63</f>
        <v>3560.4958500000002</v>
      </c>
      <c r="O55" s="11">
        <f>O58+O59+N60+N63</f>
        <v>4152.4069900000004</v>
      </c>
      <c r="P55" s="11">
        <f>P58+P59+N60+N63</f>
        <v>4448.2861899999998</v>
      </c>
      <c r="Q55" s="12">
        <f>Q58+Q59+N60+N63</f>
        <v>4914.9178000000002</v>
      </c>
      <c r="R55" s="26">
        <f>R58+R59+R60+R63</f>
        <v>3762.4921799999997</v>
      </c>
      <c r="S55" s="11">
        <f>S58+S59+R60+R63</f>
        <v>4354.4033199999994</v>
      </c>
      <c r="T55" s="11">
        <f>T58+T59+R60+R63</f>
        <v>4650.2825199999997</v>
      </c>
      <c r="U55" s="14">
        <f>U58+U59+R60+R63</f>
        <v>5116.9141299999992</v>
      </c>
      <c r="V55" s="22">
        <f>V58+V59+V60+V63</f>
        <v>3263.3777700000001</v>
      </c>
      <c r="W55" s="11">
        <f>W58+W59+V60+V63</f>
        <v>3855.2889100000002</v>
      </c>
      <c r="X55" s="11">
        <f>X58+X59+V60+V63</f>
        <v>4151.1681099999996</v>
      </c>
      <c r="Y55" s="12">
        <f>Y58+Y59+V60+V63</f>
        <v>4617.79972</v>
      </c>
      <c r="Z55" s="26">
        <f>Z58+Z59+Z60+Z63</f>
        <v>3232.24638</v>
      </c>
      <c r="AA55" s="11">
        <f>AA58+AA59+Z60+Z63</f>
        <v>3824.1575200000002</v>
      </c>
      <c r="AB55" s="11">
        <f>AB58+AB59+Z60+Z63</f>
        <v>4120.0367200000001</v>
      </c>
      <c r="AC55" s="14">
        <f>AC58+AC59+Z60+Z63</f>
        <v>4586.6683299999995</v>
      </c>
      <c r="AD55" s="22">
        <f>AD58+AD59+AD60+AD63</f>
        <v>3081.8055300000001</v>
      </c>
      <c r="AE55" s="11">
        <f>AE58+AE59+AD60+AD63</f>
        <v>3673.7166699999998</v>
      </c>
      <c r="AF55" s="11">
        <f>AF58+AF59+AD60+AD63</f>
        <v>3969.5958700000001</v>
      </c>
      <c r="AG55" s="12">
        <f>AG58+AG59+AD60+AD63</f>
        <v>4436.2274800000005</v>
      </c>
      <c r="AH55" s="26">
        <f>AH58+AH59+AH60+AH63</f>
        <v>3503.5684799999999</v>
      </c>
      <c r="AI55" s="11">
        <f>AI58+AI59+AH60+AH63</f>
        <v>4095.4796200000001</v>
      </c>
      <c r="AJ55" s="11">
        <f>AJ58+AJ59+AH60+AH63</f>
        <v>4391.3588199999995</v>
      </c>
      <c r="AK55" s="14">
        <f>AK58+AK59+AH60+AH63</f>
        <v>4857.9904299999998</v>
      </c>
      <c r="AL55" s="22">
        <f>AL58+AL59+AL60+AL63</f>
        <v>3402.8405534999997</v>
      </c>
      <c r="AM55" s="11">
        <f>AM58+AM59+AL60+AL63</f>
        <v>3994.7516934999999</v>
      </c>
      <c r="AN55" s="11">
        <f>AN58+AN59+AL60+AL63</f>
        <v>4290.6308934999997</v>
      </c>
      <c r="AO55" s="12">
        <f>AO58+AO59+AL60+AL63</f>
        <v>4757.2625035000001</v>
      </c>
      <c r="AP55" s="26">
        <f>AP58+AP59+AP60+AP63</f>
        <v>3445.8935488500001</v>
      </c>
      <c r="AQ55" s="11">
        <f>AQ58+AQ59+AP60+AP63</f>
        <v>4037.8046888500003</v>
      </c>
      <c r="AR55" s="11">
        <f>AR58+AR59+AP60+AP63</f>
        <v>4333.6838888499997</v>
      </c>
      <c r="AS55" s="14">
        <f>AS58+AS59+AP60+AP63</f>
        <v>4800.31549885</v>
      </c>
      <c r="AT55" s="22">
        <f>AT58+AT59+AT60+AT63</f>
        <v>3494.737696791</v>
      </c>
      <c r="AU55" s="11">
        <f>AU58+AU59+AT60+AT63</f>
        <v>4086.6488367910001</v>
      </c>
      <c r="AV55" s="11">
        <f>AV58+AV59+AT60+AT63</f>
        <v>4382.528036791</v>
      </c>
      <c r="AW55" s="12">
        <f>AW58+AW59+AT60+AT63</f>
        <v>4849.1596467909994</v>
      </c>
    </row>
    <row r="56" spans="1:49" x14ac:dyDescent="0.3">
      <c r="A56" s="10" t="s">
        <v>19</v>
      </c>
      <c r="B56" s="26">
        <f>B58+B59+B61+B63</f>
        <v>3121.1390700000002</v>
      </c>
      <c r="C56" s="11">
        <f>C58+C59+B61+B63</f>
        <v>3713.0502100000003</v>
      </c>
      <c r="D56" s="11">
        <f>D58+D59+B61+B63</f>
        <v>4008.9294100000006</v>
      </c>
      <c r="E56" s="14">
        <f>E58+E59+B61+B63</f>
        <v>4475.5610200000001</v>
      </c>
      <c r="F56" s="22">
        <f>F58+F59+F61+F63</f>
        <v>3487.0586099999996</v>
      </c>
      <c r="G56" s="11">
        <f>G58+G59+F61+F63</f>
        <v>4078.9697499999997</v>
      </c>
      <c r="H56" s="11">
        <f>H58+H59+F61+F63</f>
        <v>4374.8489499999996</v>
      </c>
      <c r="I56" s="12">
        <f>I58+I59+F61+F63</f>
        <v>4841.48056</v>
      </c>
      <c r="J56" s="26">
        <f>J58+J59+J61+J63</f>
        <v>3586.0956299999993</v>
      </c>
      <c r="K56" s="11">
        <f>K58+K59+J61+J63</f>
        <v>4178.0067699999991</v>
      </c>
      <c r="L56" s="11">
        <f>L58+L59+J61+J63</f>
        <v>4473.8859699999994</v>
      </c>
      <c r="M56" s="14">
        <f>M58+M59+J61+J63</f>
        <v>4940.5175799999997</v>
      </c>
      <c r="N56" s="22">
        <f>N58+N59+N61+N63</f>
        <v>3338.9758499999998</v>
      </c>
      <c r="O56" s="11">
        <f>O58+O59+N61+N63</f>
        <v>3930.88699</v>
      </c>
      <c r="P56" s="11">
        <f>P58+P59+N61+N63</f>
        <v>4226.7661900000003</v>
      </c>
      <c r="Q56" s="12">
        <f>Q58+Q59+N61+N63</f>
        <v>4693.3978000000006</v>
      </c>
      <c r="R56" s="26">
        <f>R58+R59+R61+R63</f>
        <v>3540.9721800000002</v>
      </c>
      <c r="S56" s="11">
        <f>S58+S59+R61+R63</f>
        <v>4132.8833199999999</v>
      </c>
      <c r="T56" s="11">
        <f>T58+T59+R61+R63</f>
        <v>4428.7625200000002</v>
      </c>
      <c r="U56" s="14">
        <f>U58+U59+R61+R63</f>
        <v>4895.3941299999997</v>
      </c>
      <c r="V56" s="22">
        <f>V58+V59+V61+V63</f>
        <v>3041.8577699999996</v>
      </c>
      <c r="W56" s="11">
        <f>W58+W59+V61+V63</f>
        <v>3633.7689099999998</v>
      </c>
      <c r="X56" s="11">
        <f>X58+X59+V61+V63</f>
        <v>3929.6481100000001</v>
      </c>
      <c r="Y56" s="12">
        <f>Y58+Y59+V61+V63</f>
        <v>4396.2797200000005</v>
      </c>
      <c r="Z56" s="26">
        <f>Z58+Z59+Z61+Z63</f>
        <v>2768.6963800000003</v>
      </c>
      <c r="AA56" s="11">
        <f>AA58+AA59+Z61+Z63</f>
        <v>3360.6075200000005</v>
      </c>
      <c r="AB56" s="11">
        <f>AB58+AB59+Z61+Z63</f>
        <v>3656.4867200000003</v>
      </c>
      <c r="AC56" s="14">
        <f>AC58+AC59+Z61+Z63</f>
        <v>4123.1183299999993</v>
      </c>
      <c r="AD56" s="22">
        <f>AD58+AD59+AD61+AD63</f>
        <v>2618.2555300000004</v>
      </c>
      <c r="AE56" s="11">
        <f>AE58+AE59+AD61+AD63</f>
        <v>3210.1666700000001</v>
      </c>
      <c r="AF56" s="11">
        <f>AF58+AF59+AD61+AD63</f>
        <v>3506.0458700000004</v>
      </c>
      <c r="AG56" s="12">
        <f>AG58+AG59+AD61+AD63</f>
        <v>3972.6774800000003</v>
      </c>
      <c r="AH56" s="26">
        <f>AH58+AH59+AH61+AH63</f>
        <v>3040.0184800000002</v>
      </c>
      <c r="AI56" s="11">
        <f>AI58+AI59+AH61+AH63</f>
        <v>3631.9296200000003</v>
      </c>
      <c r="AJ56" s="11">
        <f>AJ58+AJ59+AH61+AH63</f>
        <v>3927.8088200000002</v>
      </c>
      <c r="AK56" s="14">
        <f>AK58+AK59+AH61+AH63</f>
        <v>4394.4404299999997</v>
      </c>
      <c r="AL56" s="22">
        <f>AL58+AL59+AL61+AL63</f>
        <v>2939.2905535</v>
      </c>
      <c r="AM56" s="11">
        <f>AM58+AM59+AL61+AL63</f>
        <v>3531.2016935000001</v>
      </c>
      <c r="AN56" s="11">
        <f>AN58+AN59+AL61+AL63</f>
        <v>3827.0808935</v>
      </c>
      <c r="AO56" s="12">
        <f>AO58+AO59+AL61+AL63</f>
        <v>4293.7125034999999</v>
      </c>
      <c r="AP56" s="26">
        <f>AP58+AP59+AP61+AP63</f>
        <v>2982.3435488500004</v>
      </c>
      <c r="AQ56" s="11">
        <f>AQ58+AQ59+AP61+AP63</f>
        <v>3574.2546888500005</v>
      </c>
      <c r="AR56" s="11">
        <f>AR58+AR59+AP61+AP63</f>
        <v>3870.1338888500004</v>
      </c>
      <c r="AS56" s="14">
        <f>AS58+AS59+AP61+AP63</f>
        <v>4336.7654988499999</v>
      </c>
      <c r="AT56" s="22">
        <f>AT58+AT59+AT61+AT63</f>
        <v>3031.1876967910002</v>
      </c>
      <c r="AU56" s="11">
        <f>AU58+AU59+AT61+AT63</f>
        <v>3623.0988367910004</v>
      </c>
      <c r="AV56" s="11">
        <f>AV58+AV59+AT61+AT63</f>
        <v>3918.9780367910007</v>
      </c>
      <c r="AW56" s="12">
        <f>AW58+AW59+AT61+AT63</f>
        <v>4385.6096467909992</v>
      </c>
    </row>
    <row r="57" spans="1:49" ht="15" thickBot="1" x14ac:dyDescent="0.35">
      <c r="A57" s="10" t="s">
        <v>30</v>
      </c>
      <c r="B57" s="26">
        <f>B58+B59+B62+B63</f>
        <v>3093.29907</v>
      </c>
      <c r="C57" s="11">
        <f>C58+C59+B62+B63</f>
        <v>3685.2102100000002</v>
      </c>
      <c r="D57" s="11">
        <f>D58+D59+B62+B63</f>
        <v>3981.0894100000005</v>
      </c>
      <c r="E57" s="14">
        <f>E58+E59+B62+B63</f>
        <v>4447.72102</v>
      </c>
      <c r="F57" s="22">
        <f>F58+F59+F62+F63</f>
        <v>3459.2186099999999</v>
      </c>
      <c r="G57" s="11">
        <f>G58+G59+F62+F63</f>
        <v>4051.1297500000001</v>
      </c>
      <c r="H57" s="11">
        <f>H58+H59+F62+F63</f>
        <v>4347.0089499999995</v>
      </c>
      <c r="I57" s="12">
        <f>I58+I59+F62+F63</f>
        <v>4813.6405599999998</v>
      </c>
      <c r="J57" s="26">
        <f>J58+J59+J62+J63</f>
        <v>3558.2556299999997</v>
      </c>
      <c r="K57" s="11">
        <f>K58+K59+J62+J63</f>
        <v>4150.1667699999989</v>
      </c>
      <c r="L57" s="11">
        <f>L58+L59+J62+J63</f>
        <v>4446.0459699999992</v>
      </c>
      <c r="M57" s="14">
        <f>M58+M59+J62+J63</f>
        <v>4912.6775799999996</v>
      </c>
      <c r="N57" s="22">
        <f>N58+N59+N62+N63</f>
        <v>3311.1358500000001</v>
      </c>
      <c r="O57" s="11">
        <f>O58+O59+N62+N63</f>
        <v>3903.0469900000003</v>
      </c>
      <c r="P57" s="11">
        <f>P58+P59+N62+N63</f>
        <v>4198.9261900000001</v>
      </c>
      <c r="Q57" s="12">
        <f>Q58+Q59+N62+N63</f>
        <v>4665.5578000000005</v>
      </c>
      <c r="R57" s="26">
        <f>R58+R59+R62+R63</f>
        <v>3513.1321800000001</v>
      </c>
      <c r="S57" s="11">
        <f>S58+S59+R62+R63</f>
        <v>4105.0433199999998</v>
      </c>
      <c r="T57" s="11">
        <f>T58+T59+R62+R63</f>
        <v>4400.9225200000001</v>
      </c>
      <c r="U57" s="14">
        <f>U58+U59+R62+R63</f>
        <v>4867.5541299999995</v>
      </c>
      <c r="V57" s="22">
        <f>V58+V59+V62+V63</f>
        <v>3014.0177699999999</v>
      </c>
      <c r="W57" s="11">
        <f>W58+W59+V62+V63</f>
        <v>3605.9289100000001</v>
      </c>
      <c r="X57" s="11">
        <f>X58+X59+V62+V63</f>
        <v>3901.8081099999999</v>
      </c>
      <c r="Y57" s="12">
        <f>Y58+Y59+V62+V63</f>
        <v>4368.4397200000003</v>
      </c>
      <c r="Z57" s="26">
        <f>Z58+Z59+Z62+Z63</f>
        <v>2760.9763800000001</v>
      </c>
      <c r="AA57" s="11">
        <f>AA58+AA59+Z62+Z63</f>
        <v>3352.8875200000002</v>
      </c>
      <c r="AB57" s="11">
        <f>AB58+AB59+Z62+Z63</f>
        <v>3648.7667200000001</v>
      </c>
      <c r="AC57" s="14">
        <f>AC58+AC59+Z62+Z63</f>
        <v>4115.39833</v>
      </c>
      <c r="AD57" s="22">
        <f>AD58+AD59+AD62+AD63</f>
        <v>2610.5355300000001</v>
      </c>
      <c r="AE57" s="11">
        <f>AE58+AE59+AD62+AD63</f>
        <v>3202.4466699999998</v>
      </c>
      <c r="AF57" s="11">
        <f>AF58+AF59+AD62+AD63</f>
        <v>3498.3258700000001</v>
      </c>
      <c r="AG57" s="12">
        <f>AG58+AG59+AD62+AD63</f>
        <v>3964.95748</v>
      </c>
      <c r="AH57" s="26">
        <f>AH58+AH59+AH62+AH63</f>
        <v>3032.2984799999999</v>
      </c>
      <c r="AI57" s="11">
        <f>AI58+AI59+AH62+AH63</f>
        <v>3624.2096200000001</v>
      </c>
      <c r="AJ57" s="11">
        <f>AJ58+AJ59+AH62+AH63</f>
        <v>3920.0888199999999</v>
      </c>
      <c r="AK57" s="14">
        <f>AK58+AK59+AH62+AH63</f>
        <v>4386.7204300000003</v>
      </c>
      <c r="AL57" s="22">
        <f>AL58+AL59+AL62+AL63</f>
        <v>2931.5705534999997</v>
      </c>
      <c r="AM57" s="11">
        <f>AM58+AM59+AL62+AL63</f>
        <v>3523.4816934999999</v>
      </c>
      <c r="AN57" s="11">
        <f>AN58+AN59+AL62+AL63</f>
        <v>3819.3608934999997</v>
      </c>
      <c r="AO57" s="12">
        <f>AO58+AO59+AL62+AL63</f>
        <v>4285.9925035000006</v>
      </c>
      <c r="AP57" s="26">
        <f>AP58+AP59+AP62+AP63</f>
        <v>2974.6235488500001</v>
      </c>
      <c r="AQ57" s="11">
        <f>AQ58+AQ59+AP62+AP63</f>
        <v>3566.5346888500003</v>
      </c>
      <c r="AR57" s="11">
        <f>AR58+AR59+AP62+AP63</f>
        <v>3862.4138888500001</v>
      </c>
      <c r="AS57" s="14">
        <f>AS58+AS59+AP62+AP63</f>
        <v>4329.0454988500005</v>
      </c>
      <c r="AT57" s="22">
        <f>AT58+AT59+AT62+AT63</f>
        <v>3023.467696791</v>
      </c>
      <c r="AU57" s="11">
        <f>AU58+AU59+AT62+AT63</f>
        <v>3615.3788367910001</v>
      </c>
      <c r="AV57" s="11">
        <f>AV58+AV59+AT62+AT63</f>
        <v>3911.2580367910004</v>
      </c>
      <c r="AW57" s="12">
        <f>AW58+AW59+AT62+AT63</f>
        <v>4377.8896467909999</v>
      </c>
    </row>
    <row r="58" spans="1:49" ht="27" thickBot="1" x14ac:dyDescent="0.35">
      <c r="A58" s="30" t="s">
        <v>31</v>
      </c>
      <c r="B58" s="27">
        <f>B41+B41*$B$49</f>
        <v>2413.2267000000002</v>
      </c>
      <c r="C58" s="13">
        <f t="shared" ref="C58:AW58" si="2">C41+C41*$B$49</f>
        <v>2413.2267000000002</v>
      </c>
      <c r="D58" s="13">
        <f t="shared" si="2"/>
        <v>2413.2267000000002</v>
      </c>
      <c r="E58" s="15">
        <f t="shared" si="2"/>
        <v>2413.2267000000002</v>
      </c>
      <c r="F58" s="23">
        <f t="shared" si="2"/>
        <v>2781.7489499999997</v>
      </c>
      <c r="G58" s="13">
        <f t="shared" si="2"/>
        <v>2781.7489499999997</v>
      </c>
      <c r="H58" s="13">
        <f t="shared" si="2"/>
        <v>2781.7489499999997</v>
      </c>
      <c r="I58" s="9">
        <f t="shared" si="2"/>
        <v>2781.7489499999997</v>
      </c>
      <c r="J58" s="27">
        <f t="shared" si="2"/>
        <v>2881.7333999999996</v>
      </c>
      <c r="K58" s="13">
        <f t="shared" si="2"/>
        <v>2881.7333999999996</v>
      </c>
      <c r="L58" s="13">
        <f t="shared" si="2"/>
        <v>2881.7333999999996</v>
      </c>
      <c r="M58" s="15">
        <f t="shared" si="2"/>
        <v>2881.7333999999996</v>
      </c>
      <c r="N58" s="23">
        <f t="shared" si="2"/>
        <v>2634.58095</v>
      </c>
      <c r="O58" s="13">
        <f t="shared" si="2"/>
        <v>2634.58095</v>
      </c>
      <c r="P58" s="13">
        <f t="shared" si="2"/>
        <v>2634.58095</v>
      </c>
      <c r="Q58" s="9">
        <f t="shared" si="2"/>
        <v>2634.58095</v>
      </c>
      <c r="R58" s="27">
        <f t="shared" si="2"/>
        <v>2836.8822</v>
      </c>
      <c r="S58" s="13">
        <f t="shared" si="2"/>
        <v>2836.8822</v>
      </c>
      <c r="T58" s="13">
        <f t="shared" si="2"/>
        <v>2836.8822</v>
      </c>
      <c r="U58" s="15">
        <f t="shared" si="2"/>
        <v>2836.8822</v>
      </c>
      <c r="V58" s="23">
        <f t="shared" si="2"/>
        <v>2337.3213000000001</v>
      </c>
      <c r="W58" s="13">
        <f t="shared" si="2"/>
        <v>2337.3213000000001</v>
      </c>
      <c r="X58" s="13">
        <f t="shared" si="2"/>
        <v>2337.3213000000001</v>
      </c>
      <c r="Y58" s="9">
        <f t="shared" si="2"/>
        <v>2337.3213000000001</v>
      </c>
      <c r="Z58" s="27">
        <f>Z41+Z41*$B$49</f>
        <v>1973.2119</v>
      </c>
      <c r="AA58" s="13">
        <f t="shared" si="2"/>
        <v>1973.2119</v>
      </c>
      <c r="AB58" s="13">
        <f t="shared" si="2"/>
        <v>1973.2119</v>
      </c>
      <c r="AC58" s="15">
        <f t="shared" si="2"/>
        <v>1973.2119</v>
      </c>
      <c r="AD58" s="23">
        <f t="shared" si="2"/>
        <v>1822.98885</v>
      </c>
      <c r="AE58" s="13">
        <f t="shared" si="2"/>
        <v>1822.98885</v>
      </c>
      <c r="AF58" s="13">
        <f t="shared" si="2"/>
        <v>1822.98885</v>
      </c>
      <c r="AG58" s="9">
        <f t="shared" si="2"/>
        <v>1822.98885</v>
      </c>
      <c r="AH58" s="27">
        <f t="shared" si="2"/>
        <v>2245.0785000000001</v>
      </c>
      <c r="AI58" s="13">
        <f t="shared" si="2"/>
        <v>2245.0785000000001</v>
      </c>
      <c r="AJ58" s="13">
        <f t="shared" si="2"/>
        <v>2245.0785000000001</v>
      </c>
      <c r="AK58" s="15">
        <f t="shared" si="2"/>
        <v>2245.0785000000001</v>
      </c>
      <c r="AL58" s="23">
        <f t="shared" si="2"/>
        <v>2144.2961234999998</v>
      </c>
      <c r="AM58" s="13">
        <f t="shared" si="2"/>
        <v>2144.2961234999998</v>
      </c>
      <c r="AN58" s="13">
        <f t="shared" si="2"/>
        <v>2144.2961234999998</v>
      </c>
      <c r="AO58" s="9">
        <f t="shared" si="2"/>
        <v>2144.2961234999998</v>
      </c>
      <c r="AP58" s="27">
        <f t="shared" si="2"/>
        <v>2187.4035688500003</v>
      </c>
      <c r="AQ58" s="13">
        <f t="shared" si="2"/>
        <v>2187.4035688500003</v>
      </c>
      <c r="AR58" s="13">
        <f t="shared" si="2"/>
        <v>2187.4035688500003</v>
      </c>
      <c r="AS58" s="15">
        <f t="shared" si="2"/>
        <v>2187.4035688500003</v>
      </c>
      <c r="AT58" s="23">
        <f t="shared" si="2"/>
        <v>2236.2477167910001</v>
      </c>
      <c r="AU58" s="13">
        <f t="shared" si="2"/>
        <v>2236.2477167910001</v>
      </c>
      <c r="AV58" s="13">
        <f t="shared" si="2"/>
        <v>2236.2477167910001</v>
      </c>
      <c r="AW58" s="9">
        <f t="shared" si="2"/>
        <v>2236.2477167910001</v>
      </c>
    </row>
    <row r="59" spans="1:49" ht="15" thickBot="1" x14ac:dyDescent="0.35">
      <c r="A59" s="31" t="s">
        <v>25</v>
      </c>
      <c r="B59" s="28">
        <v>547.33288000000005</v>
      </c>
      <c r="C59" s="2">
        <v>1139.2440200000001</v>
      </c>
      <c r="D59" s="2">
        <v>1435.1232200000002</v>
      </c>
      <c r="E59" s="20">
        <v>1901.7548300000001</v>
      </c>
      <c r="F59" s="24">
        <f>B59</f>
        <v>547.33288000000005</v>
      </c>
      <c r="G59" s="2">
        <f t="shared" ref="G59:Y59" si="3">C59</f>
        <v>1139.2440200000001</v>
      </c>
      <c r="H59" s="2">
        <f t="shared" si="3"/>
        <v>1435.1232200000002</v>
      </c>
      <c r="I59" s="4">
        <f t="shared" si="3"/>
        <v>1901.7548300000001</v>
      </c>
      <c r="J59" s="28">
        <f t="shared" si="3"/>
        <v>547.33288000000005</v>
      </c>
      <c r="K59" s="2">
        <f t="shared" si="3"/>
        <v>1139.2440200000001</v>
      </c>
      <c r="L59" s="2">
        <f t="shared" si="3"/>
        <v>1435.1232200000002</v>
      </c>
      <c r="M59" s="20">
        <f t="shared" si="3"/>
        <v>1901.7548300000001</v>
      </c>
      <c r="N59" s="24">
        <f t="shared" si="3"/>
        <v>547.33288000000005</v>
      </c>
      <c r="O59" s="2">
        <f t="shared" si="3"/>
        <v>1139.2440200000001</v>
      </c>
      <c r="P59" s="2">
        <f t="shared" si="3"/>
        <v>1435.1232200000002</v>
      </c>
      <c r="Q59" s="4">
        <f t="shared" si="3"/>
        <v>1901.7548300000001</v>
      </c>
      <c r="R59" s="28">
        <f t="shared" si="3"/>
        <v>547.33288000000005</v>
      </c>
      <c r="S59" s="2">
        <f t="shared" si="3"/>
        <v>1139.2440200000001</v>
      </c>
      <c r="T59" s="2">
        <f t="shared" si="3"/>
        <v>1435.1232200000002</v>
      </c>
      <c r="U59" s="20">
        <f t="shared" si="3"/>
        <v>1901.7548300000001</v>
      </c>
      <c r="V59" s="24">
        <f t="shared" si="3"/>
        <v>547.33288000000005</v>
      </c>
      <c r="W59" s="2">
        <f t="shared" si="3"/>
        <v>1139.2440200000001</v>
      </c>
      <c r="X59" s="2">
        <f t="shared" si="3"/>
        <v>1435.1232200000002</v>
      </c>
      <c r="Y59" s="4">
        <f t="shared" si="3"/>
        <v>1901.7548300000001</v>
      </c>
      <c r="Z59" s="28">
        <v>547.33288000000005</v>
      </c>
      <c r="AA59" s="2">
        <v>1139.2440200000001</v>
      </c>
      <c r="AB59" s="2">
        <v>1435.1232200000002</v>
      </c>
      <c r="AC59" s="20">
        <v>1901.7548300000001</v>
      </c>
      <c r="AD59" s="24">
        <f t="shared" ref="AD59:AW59" si="4">Z59</f>
        <v>547.33288000000005</v>
      </c>
      <c r="AE59" s="2">
        <f t="shared" si="4"/>
        <v>1139.2440200000001</v>
      </c>
      <c r="AF59" s="2">
        <f t="shared" si="4"/>
        <v>1435.1232200000002</v>
      </c>
      <c r="AG59" s="4">
        <f t="shared" si="4"/>
        <v>1901.7548300000001</v>
      </c>
      <c r="AH59" s="28">
        <f t="shared" si="4"/>
        <v>547.33288000000005</v>
      </c>
      <c r="AI59" s="2">
        <f t="shared" si="4"/>
        <v>1139.2440200000001</v>
      </c>
      <c r="AJ59" s="2">
        <f t="shared" si="4"/>
        <v>1435.1232200000002</v>
      </c>
      <c r="AK59" s="20">
        <f t="shared" si="4"/>
        <v>1901.7548300000001</v>
      </c>
      <c r="AL59" s="24">
        <f t="shared" si="4"/>
        <v>547.33288000000005</v>
      </c>
      <c r="AM59" s="2">
        <f t="shared" si="4"/>
        <v>1139.2440200000001</v>
      </c>
      <c r="AN59" s="2">
        <f t="shared" si="4"/>
        <v>1435.1232200000002</v>
      </c>
      <c r="AO59" s="4">
        <f t="shared" si="4"/>
        <v>1901.7548300000001</v>
      </c>
      <c r="AP59" s="28">
        <f t="shared" si="4"/>
        <v>547.33288000000005</v>
      </c>
      <c r="AQ59" s="2">
        <f t="shared" si="4"/>
        <v>1139.2440200000001</v>
      </c>
      <c r="AR59" s="2">
        <f t="shared" si="4"/>
        <v>1435.1232200000002</v>
      </c>
      <c r="AS59" s="20">
        <f t="shared" si="4"/>
        <v>1901.7548300000001</v>
      </c>
      <c r="AT59" s="24">
        <f t="shared" si="4"/>
        <v>547.33288000000005</v>
      </c>
      <c r="AU59" s="2">
        <f t="shared" si="4"/>
        <v>1139.2440200000001</v>
      </c>
      <c r="AV59" s="2">
        <f t="shared" si="4"/>
        <v>1435.1232200000002</v>
      </c>
      <c r="AW59" s="4">
        <f t="shared" si="4"/>
        <v>1901.7548300000001</v>
      </c>
    </row>
    <row r="60" spans="1:49" x14ac:dyDescent="0.3">
      <c r="A60" s="32" t="s">
        <v>22</v>
      </c>
      <c r="B60" s="50">
        <v>374.03</v>
      </c>
      <c r="C60" s="50">
        <v>407.31867</v>
      </c>
      <c r="D60" s="50">
        <v>407.31867</v>
      </c>
      <c r="E60" s="50">
        <v>407.31867</v>
      </c>
      <c r="F60" s="61">
        <f>B60</f>
        <v>374.03</v>
      </c>
      <c r="G60" s="50">
        <f t="shared" ref="G60:I63" si="5">F60</f>
        <v>374.03</v>
      </c>
      <c r="H60" s="50">
        <f t="shared" si="5"/>
        <v>374.03</v>
      </c>
      <c r="I60" s="62">
        <f t="shared" si="5"/>
        <v>374.03</v>
      </c>
      <c r="J60" s="50">
        <f>F60</f>
        <v>374.03</v>
      </c>
      <c r="K60" s="50">
        <f t="shared" ref="K60:M63" si="6">J60</f>
        <v>374.03</v>
      </c>
      <c r="L60" s="50">
        <f t="shared" si="6"/>
        <v>374.03</v>
      </c>
      <c r="M60" s="50">
        <f t="shared" si="6"/>
        <v>374.03</v>
      </c>
      <c r="N60" s="61">
        <f>J60</f>
        <v>374.03</v>
      </c>
      <c r="O60" s="50">
        <f t="shared" ref="O60:Q63" si="7">N60</f>
        <v>374.03</v>
      </c>
      <c r="P60" s="50">
        <f t="shared" si="7"/>
        <v>374.03</v>
      </c>
      <c r="Q60" s="62">
        <f t="shared" si="7"/>
        <v>374.03</v>
      </c>
      <c r="R60" s="50">
        <f>N60</f>
        <v>374.03</v>
      </c>
      <c r="S60" s="50">
        <f t="shared" ref="S60:U63" si="8">R60</f>
        <v>374.03</v>
      </c>
      <c r="T60" s="50">
        <f t="shared" si="8"/>
        <v>374.03</v>
      </c>
      <c r="U60" s="50">
        <f t="shared" si="8"/>
        <v>374.03</v>
      </c>
      <c r="V60" s="61">
        <f>R60</f>
        <v>374.03</v>
      </c>
      <c r="W60" s="50">
        <f t="shared" ref="W60:Y63" si="9">V60</f>
        <v>374.03</v>
      </c>
      <c r="X60" s="50">
        <f t="shared" si="9"/>
        <v>374.03</v>
      </c>
      <c r="Y60" s="62">
        <f t="shared" si="9"/>
        <v>374.03</v>
      </c>
      <c r="Z60" s="50">
        <v>706.91</v>
      </c>
      <c r="AA60" s="50">
        <v>407.31867</v>
      </c>
      <c r="AB60" s="50">
        <v>407.31867</v>
      </c>
      <c r="AC60" s="50">
        <v>407.31867</v>
      </c>
      <c r="AD60" s="61">
        <f>Z60</f>
        <v>706.91</v>
      </c>
      <c r="AE60" s="50">
        <f t="shared" ref="AE60:AG63" si="10">AD60</f>
        <v>706.91</v>
      </c>
      <c r="AF60" s="50">
        <f t="shared" si="10"/>
        <v>706.91</v>
      </c>
      <c r="AG60" s="62">
        <f t="shared" si="10"/>
        <v>706.91</v>
      </c>
      <c r="AH60" s="50">
        <f>AD60</f>
        <v>706.91</v>
      </c>
      <c r="AI60" s="50">
        <f t="shared" ref="AI60:AK63" si="11">AH60</f>
        <v>706.91</v>
      </c>
      <c r="AJ60" s="50">
        <f t="shared" si="11"/>
        <v>706.91</v>
      </c>
      <c r="AK60" s="50">
        <f t="shared" si="11"/>
        <v>706.91</v>
      </c>
      <c r="AL60" s="61">
        <f>AH60</f>
        <v>706.91</v>
      </c>
      <c r="AM60" s="50">
        <f t="shared" ref="AM60:AO63" si="12">AL60</f>
        <v>706.91</v>
      </c>
      <c r="AN60" s="50">
        <f t="shared" si="12"/>
        <v>706.91</v>
      </c>
      <c r="AO60" s="62">
        <f t="shared" si="12"/>
        <v>706.91</v>
      </c>
      <c r="AP60" s="50">
        <f>AL60</f>
        <v>706.91</v>
      </c>
      <c r="AQ60" s="50">
        <f t="shared" ref="AQ60:AS63" si="13">AP60</f>
        <v>706.91</v>
      </c>
      <c r="AR60" s="50">
        <f t="shared" si="13"/>
        <v>706.91</v>
      </c>
      <c r="AS60" s="50">
        <f t="shared" si="13"/>
        <v>706.91</v>
      </c>
      <c r="AT60" s="61">
        <f>AP60</f>
        <v>706.91</v>
      </c>
      <c r="AU60" s="50">
        <f t="shared" ref="AU60:AW63" si="14">AT60</f>
        <v>706.91</v>
      </c>
      <c r="AV60" s="50">
        <f t="shared" si="14"/>
        <v>706.91</v>
      </c>
      <c r="AW60" s="62">
        <f t="shared" si="14"/>
        <v>706.91</v>
      </c>
    </row>
    <row r="61" spans="1:49" x14ac:dyDescent="0.3">
      <c r="A61" s="33" t="s">
        <v>23</v>
      </c>
      <c r="B61" s="51">
        <v>152.51</v>
      </c>
      <c r="C61" s="51">
        <v>166.08338999999998</v>
      </c>
      <c r="D61" s="51">
        <v>166.08338999999998</v>
      </c>
      <c r="E61" s="51">
        <v>166.08338999999998</v>
      </c>
      <c r="F61" s="63">
        <f>B61</f>
        <v>152.51</v>
      </c>
      <c r="G61" s="51">
        <f t="shared" si="5"/>
        <v>152.51</v>
      </c>
      <c r="H61" s="51">
        <f t="shared" si="5"/>
        <v>152.51</v>
      </c>
      <c r="I61" s="64">
        <f t="shared" si="5"/>
        <v>152.51</v>
      </c>
      <c r="J61" s="51">
        <f>F61</f>
        <v>152.51</v>
      </c>
      <c r="K61" s="51">
        <f t="shared" si="6"/>
        <v>152.51</v>
      </c>
      <c r="L61" s="51">
        <f t="shared" si="6"/>
        <v>152.51</v>
      </c>
      <c r="M61" s="51">
        <f t="shared" si="6"/>
        <v>152.51</v>
      </c>
      <c r="N61" s="63">
        <f>J61</f>
        <v>152.51</v>
      </c>
      <c r="O61" s="51">
        <f t="shared" si="7"/>
        <v>152.51</v>
      </c>
      <c r="P61" s="51">
        <f t="shared" si="7"/>
        <v>152.51</v>
      </c>
      <c r="Q61" s="64">
        <f t="shared" si="7"/>
        <v>152.51</v>
      </c>
      <c r="R61" s="51">
        <f>N61</f>
        <v>152.51</v>
      </c>
      <c r="S61" s="51">
        <f t="shared" si="8"/>
        <v>152.51</v>
      </c>
      <c r="T61" s="51">
        <f t="shared" si="8"/>
        <v>152.51</v>
      </c>
      <c r="U61" s="51">
        <f t="shared" si="8"/>
        <v>152.51</v>
      </c>
      <c r="V61" s="63">
        <f>R61</f>
        <v>152.51</v>
      </c>
      <c r="W61" s="51">
        <f t="shared" si="9"/>
        <v>152.51</v>
      </c>
      <c r="X61" s="51">
        <f t="shared" si="9"/>
        <v>152.51</v>
      </c>
      <c r="Y61" s="64">
        <f t="shared" si="9"/>
        <v>152.51</v>
      </c>
      <c r="Z61" s="51">
        <v>243.36</v>
      </c>
      <c r="AA61" s="51">
        <v>166.08338999999998</v>
      </c>
      <c r="AB61" s="51">
        <v>166.08338999999998</v>
      </c>
      <c r="AC61" s="51">
        <v>166.08338999999998</v>
      </c>
      <c r="AD61" s="63">
        <f>Z61</f>
        <v>243.36</v>
      </c>
      <c r="AE61" s="51">
        <f t="shared" si="10"/>
        <v>243.36</v>
      </c>
      <c r="AF61" s="51">
        <f t="shared" si="10"/>
        <v>243.36</v>
      </c>
      <c r="AG61" s="64">
        <f t="shared" si="10"/>
        <v>243.36</v>
      </c>
      <c r="AH61" s="51">
        <f>AD61</f>
        <v>243.36</v>
      </c>
      <c r="AI61" s="51">
        <f t="shared" si="11"/>
        <v>243.36</v>
      </c>
      <c r="AJ61" s="51">
        <f t="shared" si="11"/>
        <v>243.36</v>
      </c>
      <c r="AK61" s="51">
        <f t="shared" si="11"/>
        <v>243.36</v>
      </c>
      <c r="AL61" s="63">
        <f>AH61</f>
        <v>243.36</v>
      </c>
      <c r="AM61" s="51">
        <f t="shared" si="12"/>
        <v>243.36</v>
      </c>
      <c r="AN61" s="51">
        <f t="shared" si="12"/>
        <v>243.36</v>
      </c>
      <c r="AO61" s="64">
        <f t="shared" si="12"/>
        <v>243.36</v>
      </c>
      <c r="AP61" s="51">
        <f>AL61</f>
        <v>243.36</v>
      </c>
      <c r="AQ61" s="51">
        <f t="shared" si="13"/>
        <v>243.36</v>
      </c>
      <c r="AR61" s="51">
        <f t="shared" si="13"/>
        <v>243.36</v>
      </c>
      <c r="AS61" s="51">
        <f t="shared" si="13"/>
        <v>243.36</v>
      </c>
      <c r="AT61" s="63">
        <f>AP61</f>
        <v>243.36</v>
      </c>
      <c r="AU61" s="51">
        <f t="shared" si="14"/>
        <v>243.36</v>
      </c>
      <c r="AV61" s="51">
        <f t="shared" si="14"/>
        <v>243.36</v>
      </c>
      <c r="AW61" s="64">
        <f t="shared" si="14"/>
        <v>243.36</v>
      </c>
    </row>
    <row r="62" spans="1:49" x14ac:dyDescent="0.3">
      <c r="A62" s="33" t="s">
        <v>24</v>
      </c>
      <c r="B62" s="51">
        <v>124.67</v>
      </c>
      <c r="C62" s="51">
        <v>135.76562999999999</v>
      </c>
      <c r="D62" s="51">
        <v>135.76562999999999</v>
      </c>
      <c r="E62" s="51">
        <v>135.76562999999999</v>
      </c>
      <c r="F62" s="63">
        <f>B62</f>
        <v>124.67</v>
      </c>
      <c r="G62" s="51">
        <f t="shared" si="5"/>
        <v>124.67</v>
      </c>
      <c r="H62" s="51">
        <f t="shared" si="5"/>
        <v>124.67</v>
      </c>
      <c r="I62" s="64">
        <f t="shared" si="5"/>
        <v>124.67</v>
      </c>
      <c r="J62" s="51">
        <f>F62</f>
        <v>124.67</v>
      </c>
      <c r="K62" s="51">
        <f t="shared" si="6"/>
        <v>124.67</v>
      </c>
      <c r="L62" s="51">
        <f t="shared" si="6"/>
        <v>124.67</v>
      </c>
      <c r="M62" s="51">
        <f t="shared" si="6"/>
        <v>124.67</v>
      </c>
      <c r="N62" s="63">
        <f>J62</f>
        <v>124.67</v>
      </c>
      <c r="O62" s="51">
        <f t="shared" si="7"/>
        <v>124.67</v>
      </c>
      <c r="P62" s="51">
        <f t="shared" si="7"/>
        <v>124.67</v>
      </c>
      <c r="Q62" s="64">
        <f t="shared" si="7"/>
        <v>124.67</v>
      </c>
      <c r="R62" s="51">
        <f>N62</f>
        <v>124.67</v>
      </c>
      <c r="S62" s="51">
        <f t="shared" si="8"/>
        <v>124.67</v>
      </c>
      <c r="T62" s="51">
        <f t="shared" si="8"/>
        <v>124.67</v>
      </c>
      <c r="U62" s="51">
        <f t="shared" si="8"/>
        <v>124.67</v>
      </c>
      <c r="V62" s="63">
        <f>R62</f>
        <v>124.67</v>
      </c>
      <c r="W62" s="51">
        <f t="shared" si="9"/>
        <v>124.67</v>
      </c>
      <c r="X62" s="51">
        <f t="shared" si="9"/>
        <v>124.67</v>
      </c>
      <c r="Y62" s="64">
        <f t="shared" si="9"/>
        <v>124.67</v>
      </c>
      <c r="Z62" s="51">
        <v>235.64</v>
      </c>
      <c r="AA62" s="51">
        <v>135.76562999999999</v>
      </c>
      <c r="AB62" s="51">
        <v>135.76562999999999</v>
      </c>
      <c r="AC62" s="51">
        <v>135.76562999999999</v>
      </c>
      <c r="AD62" s="63">
        <f>Z62</f>
        <v>235.64</v>
      </c>
      <c r="AE62" s="51">
        <f t="shared" si="10"/>
        <v>235.64</v>
      </c>
      <c r="AF62" s="51">
        <f t="shared" si="10"/>
        <v>235.64</v>
      </c>
      <c r="AG62" s="64">
        <f t="shared" si="10"/>
        <v>235.64</v>
      </c>
      <c r="AH62" s="51">
        <f>AD62</f>
        <v>235.64</v>
      </c>
      <c r="AI62" s="51">
        <f t="shared" si="11"/>
        <v>235.64</v>
      </c>
      <c r="AJ62" s="51">
        <f t="shared" si="11"/>
        <v>235.64</v>
      </c>
      <c r="AK62" s="51">
        <f t="shared" si="11"/>
        <v>235.64</v>
      </c>
      <c r="AL62" s="63">
        <f>AH62</f>
        <v>235.64</v>
      </c>
      <c r="AM62" s="51">
        <f t="shared" si="12"/>
        <v>235.64</v>
      </c>
      <c r="AN62" s="51">
        <f t="shared" si="12"/>
        <v>235.64</v>
      </c>
      <c r="AO62" s="64">
        <f t="shared" si="12"/>
        <v>235.64</v>
      </c>
      <c r="AP62" s="51">
        <f>AL62</f>
        <v>235.64</v>
      </c>
      <c r="AQ62" s="51">
        <f t="shared" si="13"/>
        <v>235.64</v>
      </c>
      <c r="AR62" s="51">
        <f t="shared" si="13"/>
        <v>235.64</v>
      </c>
      <c r="AS62" s="51">
        <f t="shared" si="13"/>
        <v>235.64</v>
      </c>
      <c r="AT62" s="63">
        <f>AP62</f>
        <v>235.64</v>
      </c>
      <c r="AU62" s="51">
        <f t="shared" si="14"/>
        <v>235.64</v>
      </c>
      <c r="AV62" s="51">
        <f t="shared" si="14"/>
        <v>235.64</v>
      </c>
      <c r="AW62" s="64">
        <f t="shared" si="14"/>
        <v>235.64</v>
      </c>
    </row>
    <row r="63" spans="1:49" ht="15" thickBot="1" x14ac:dyDescent="0.35">
      <c r="A63" s="34" t="s">
        <v>17</v>
      </c>
      <c r="B63" s="60">
        <f t="shared" ref="B63:Z63" si="15">B46+B46*$E$49</f>
        <v>8.0694900000000001</v>
      </c>
      <c r="C63" s="60">
        <f t="shared" ref="C63" si="16">B63</f>
        <v>8.0694900000000001</v>
      </c>
      <c r="D63" s="60">
        <f t="shared" ref="D63" si="17">C63</f>
        <v>8.0694900000000001</v>
      </c>
      <c r="E63" s="60">
        <f t="shared" ref="E63" si="18">D63</f>
        <v>8.0694900000000001</v>
      </c>
      <c r="F63" s="65">
        <f t="shared" si="15"/>
        <v>5.46678</v>
      </c>
      <c r="G63" s="60">
        <f t="shared" si="5"/>
        <v>5.46678</v>
      </c>
      <c r="H63" s="60">
        <f t="shared" si="5"/>
        <v>5.46678</v>
      </c>
      <c r="I63" s="66">
        <f t="shared" si="5"/>
        <v>5.46678</v>
      </c>
      <c r="J63" s="60">
        <f t="shared" si="15"/>
        <v>4.5193500000000002</v>
      </c>
      <c r="K63" s="60">
        <f t="shared" si="6"/>
        <v>4.5193500000000002</v>
      </c>
      <c r="L63" s="60">
        <f t="shared" si="6"/>
        <v>4.5193500000000002</v>
      </c>
      <c r="M63" s="60">
        <f t="shared" si="6"/>
        <v>4.5193500000000002</v>
      </c>
      <c r="N63" s="65">
        <f t="shared" si="15"/>
        <v>4.5520199999999997</v>
      </c>
      <c r="O63" s="60">
        <f t="shared" si="7"/>
        <v>4.5520199999999997</v>
      </c>
      <c r="P63" s="60">
        <f t="shared" si="7"/>
        <v>4.5520199999999997</v>
      </c>
      <c r="Q63" s="66">
        <f t="shared" si="7"/>
        <v>4.5520199999999997</v>
      </c>
      <c r="R63" s="60">
        <f t="shared" si="15"/>
        <v>4.2470999999999997</v>
      </c>
      <c r="S63" s="60">
        <f t="shared" si="8"/>
        <v>4.2470999999999997</v>
      </c>
      <c r="T63" s="60">
        <f t="shared" si="8"/>
        <v>4.2470999999999997</v>
      </c>
      <c r="U63" s="60">
        <f t="shared" si="8"/>
        <v>4.2470999999999997</v>
      </c>
      <c r="V63" s="65">
        <f t="shared" si="15"/>
        <v>4.6935899999999995</v>
      </c>
      <c r="W63" s="60">
        <f t="shared" si="9"/>
        <v>4.6935899999999995</v>
      </c>
      <c r="X63" s="60">
        <f t="shared" si="9"/>
        <v>4.6935899999999995</v>
      </c>
      <c r="Y63" s="66">
        <f t="shared" si="9"/>
        <v>4.6935899999999995</v>
      </c>
      <c r="Z63" s="60">
        <f t="shared" si="15"/>
        <v>4.7916000000000007</v>
      </c>
      <c r="AA63" s="60">
        <f t="shared" ref="AA63" si="19">Z63</f>
        <v>4.7916000000000007</v>
      </c>
      <c r="AB63" s="60">
        <f t="shared" ref="AB63" si="20">AA63</f>
        <v>4.7916000000000007</v>
      </c>
      <c r="AC63" s="60">
        <f t="shared" ref="AC63" si="21">AB63</f>
        <v>4.7916000000000007</v>
      </c>
      <c r="AD63" s="65">
        <f t="shared" ref="AD63" si="22">AD46+AD46*$E$49</f>
        <v>4.5738000000000003</v>
      </c>
      <c r="AE63" s="60">
        <f t="shared" si="10"/>
        <v>4.5738000000000003</v>
      </c>
      <c r="AF63" s="60">
        <f t="shared" si="10"/>
        <v>4.5738000000000003</v>
      </c>
      <c r="AG63" s="66">
        <f t="shared" si="10"/>
        <v>4.5738000000000003</v>
      </c>
      <c r="AH63" s="60">
        <f t="shared" ref="AH63" si="23">AH46+AH46*$E$49</f>
        <v>4.2470999999999997</v>
      </c>
      <c r="AI63" s="60">
        <f t="shared" si="11"/>
        <v>4.2470999999999997</v>
      </c>
      <c r="AJ63" s="60">
        <f t="shared" si="11"/>
        <v>4.2470999999999997</v>
      </c>
      <c r="AK63" s="60">
        <f t="shared" si="11"/>
        <v>4.2470999999999997</v>
      </c>
      <c r="AL63" s="65">
        <f t="shared" ref="AL63" si="24">AL46+AL46*$E$49</f>
        <v>4.3015499999999998</v>
      </c>
      <c r="AM63" s="60">
        <f t="shared" si="12"/>
        <v>4.3015499999999998</v>
      </c>
      <c r="AN63" s="60">
        <f t="shared" si="12"/>
        <v>4.3015499999999998</v>
      </c>
      <c r="AO63" s="66">
        <f t="shared" si="12"/>
        <v>4.3015499999999998</v>
      </c>
      <c r="AP63" s="60">
        <f t="shared" ref="AP63" si="25">AP46+AP46*$E$49</f>
        <v>4.2470999999999997</v>
      </c>
      <c r="AQ63" s="60">
        <f t="shared" si="13"/>
        <v>4.2470999999999997</v>
      </c>
      <c r="AR63" s="60">
        <f t="shared" si="13"/>
        <v>4.2470999999999997</v>
      </c>
      <c r="AS63" s="60">
        <f t="shared" si="13"/>
        <v>4.2470999999999997</v>
      </c>
      <c r="AT63" s="65">
        <f t="shared" ref="AT63" si="26">AT46+AT46*$E$49</f>
        <v>4.2470999999999997</v>
      </c>
      <c r="AU63" s="60">
        <f t="shared" si="14"/>
        <v>4.2470999999999997</v>
      </c>
      <c r="AV63" s="60">
        <f t="shared" si="14"/>
        <v>4.2470999999999997</v>
      </c>
      <c r="AW63" s="66">
        <f t="shared" si="14"/>
        <v>4.2470999999999997</v>
      </c>
    </row>
  </sheetData>
  <mergeCells count="366">
    <mergeCell ref="Z63:AC63"/>
    <mergeCell ref="AD63:AG63"/>
    <mergeCell ref="AH63:AK63"/>
    <mergeCell ref="AL63:AO63"/>
    <mergeCell ref="AP63:AS63"/>
    <mergeCell ref="AT63:AW63"/>
    <mergeCell ref="B63:E63"/>
    <mergeCell ref="F63:I63"/>
    <mergeCell ref="J63:M63"/>
    <mergeCell ref="N63:Q63"/>
    <mergeCell ref="R63:U63"/>
    <mergeCell ref="V63:Y63"/>
    <mergeCell ref="Z62:AC62"/>
    <mergeCell ref="AD62:AG62"/>
    <mergeCell ref="AH62:AK62"/>
    <mergeCell ref="AL62:AO62"/>
    <mergeCell ref="AP62:AS62"/>
    <mergeCell ref="AT62:AW62"/>
    <mergeCell ref="B62:E62"/>
    <mergeCell ref="F62:I62"/>
    <mergeCell ref="J62:M62"/>
    <mergeCell ref="N62:Q62"/>
    <mergeCell ref="R62:U62"/>
    <mergeCell ref="V62:Y62"/>
    <mergeCell ref="AL61:AO61"/>
    <mergeCell ref="AP61:AS61"/>
    <mergeCell ref="AT61:AW61"/>
    <mergeCell ref="B61:E61"/>
    <mergeCell ref="F61:I61"/>
    <mergeCell ref="J61:M61"/>
    <mergeCell ref="N61:Q61"/>
    <mergeCell ref="R61:U61"/>
    <mergeCell ref="V61:Y61"/>
    <mergeCell ref="B60:E60"/>
    <mergeCell ref="F60:I60"/>
    <mergeCell ref="J60:M60"/>
    <mergeCell ref="N60:Q60"/>
    <mergeCell ref="R60:U60"/>
    <mergeCell ref="V60:Y60"/>
    <mergeCell ref="Z61:AC61"/>
    <mergeCell ref="AD61:AG61"/>
    <mergeCell ref="AH61:AK61"/>
    <mergeCell ref="AH53:AK53"/>
    <mergeCell ref="AL53:AO53"/>
    <mergeCell ref="AP53:AS53"/>
    <mergeCell ref="AT53:AW53"/>
    <mergeCell ref="AH52:AK52"/>
    <mergeCell ref="AL52:AO52"/>
    <mergeCell ref="AP52:AS52"/>
    <mergeCell ref="AT52:AW52"/>
    <mergeCell ref="Z60:AC60"/>
    <mergeCell ref="AD60:AG60"/>
    <mergeCell ref="AH60:AK60"/>
    <mergeCell ref="AL60:AO60"/>
    <mergeCell ref="AP60:AS60"/>
    <mergeCell ref="AT60:AW60"/>
    <mergeCell ref="B53:E53"/>
    <mergeCell ref="F53:I53"/>
    <mergeCell ref="J53:M53"/>
    <mergeCell ref="N53:Q53"/>
    <mergeCell ref="R53:U53"/>
    <mergeCell ref="V53:Y53"/>
    <mergeCell ref="AT51:AW51"/>
    <mergeCell ref="A52:A54"/>
    <mergeCell ref="B52:E52"/>
    <mergeCell ref="F52:I52"/>
    <mergeCell ref="J52:M52"/>
    <mergeCell ref="N52:Q52"/>
    <mergeCell ref="R52:U52"/>
    <mergeCell ref="V52:Y52"/>
    <mergeCell ref="Z52:AC52"/>
    <mergeCell ref="AD52:AG52"/>
    <mergeCell ref="V51:Y51"/>
    <mergeCell ref="Z51:AC51"/>
    <mergeCell ref="AD51:AG51"/>
    <mergeCell ref="AH51:AK51"/>
    <mergeCell ref="AL51:AO51"/>
    <mergeCell ref="AP51:AS51"/>
    <mergeCell ref="Z53:AC53"/>
    <mergeCell ref="AD53:AG53"/>
    <mergeCell ref="A48:A49"/>
    <mergeCell ref="B51:E51"/>
    <mergeCell ref="F51:I51"/>
    <mergeCell ref="J51:M51"/>
    <mergeCell ref="N51:Q51"/>
    <mergeCell ref="R51:U51"/>
    <mergeCell ref="Z46:AC46"/>
    <mergeCell ref="AD46:AG46"/>
    <mergeCell ref="AH46:AK46"/>
    <mergeCell ref="AL46:AO46"/>
    <mergeCell ref="AP46:AS46"/>
    <mergeCell ref="AT46:AW46"/>
    <mergeCell ref="B46:E46"/>
    <mergeCell ref="F46:I46"/>
    <mergeCell ref="J46:M46"/>
    <mergeCell ref="N46:Q46"/>
    <mergeCell ref="R46:U46"/>
    <mergeCell ref="V46:Y46"/>
    <mergeCell ref="Z45:AC45"/>
    <mergeCell ref="AD45:AG45"/>
    <mergeCell ref="AH45:AK45"/>
    <mergeCell ref="AL45:AO45"/>
    <mergeCell ref="AP45:AS45"/>
    <mergeCell ref="AT45:AW45"/>
    <mergeCell ref="B45:E45"/>
    <mergeCell ref="F45:I45"/>
    <mergeCell ref="J45:M45"/>
    <mergeCell ref="N45:Q45"/>
    <mergeCell ref="R45:U45"/>
    <mergeCell ref="V45:Y45"/>
    <mergeCell ref="AL44:AO44"/>
    <mergeCell ref="AP44:AS44"/>
    <mergeCell ref="AT44:AW44"/>
    <mergeCell ref="B44:E44"/>
    <mergeCell ref="F44:I44"/>
    <mergeCell ref="J44:M44"/>
    <mergeCell ref="N44:Q44"/>
    <mergeCell ref="R44:U44"/>
    <mergeCell ref="V44:Y44"/>
    <mergeCell ref="B43:E43"/>
    <mergeCell ref="F43:I43"/>
    <mergeCell ref="J43:M43"/>
    <mergeCell ref="N43:Q43"/>
    <mergeCell ref="R43:U43"/>
    <mergeCell ref="V43:Y43"/>
    <mergeCell ref="Z44:AC44"/>
    <mergeCell ref="AD44:AG44"/>
    <mergeCell ref="AH44:AK44"/>
    <mergeCell ref="AH36:AK36"/>
    <mergeCell ref="AL36:AO36"/>
    <mergeCell ref="AP36:AS36"/>
    <mergeCell ref="AT36:AW36"/>
    <mergeCell ref="AH35:AK35"/>
    <mergeCell ref="AL35:AO35"/>
    <mergeCell ref="AP35:AS35"/>
    <mergeCell ref="AT35:AW35"/>
    <mergeCell ref="Z43:AC43"/>
    <mergeCell ref="AD43:AG43"/>
    <mergeCell ref="AH43:AK43"/>
    <mergeCell ref="AL43:AO43"/>
    <mergeCell ref="AP43:AS43"/>
    <mergeCell ref="AT43:AW43"/>
    <mergeCell ref="B36:E36"/>
    <mergeCell ref="F36:I36"/>
    <mergeCell ref="J36:M36"/>
    <mergeCell ref="N36:Q36"/>
    <mergeCell ref="R36:U36"/>
    <mergeCell ref="V36:Y36"/>
    <mergeCell ref="AT34:AW34"/>
    <mergeCell ref="A35:A37"/>
    <mergeCell ref="B35:E35"/>
    <mergeCell ref="F35:I35"/>
    <mergeCell ref="J35:M35"/>
    <mergeCell ref="N35:Q35"/>
    <mergeCell ref="R35:U35"/>
    <mergeCell ref="V35:Y35"/>
    <mergeCell ref="Z35:AC35"/>
    <mergeCell ref="AD35:AG35"/>
    <mergeCell ref="V34:Y34"/>
    <mergeCell ref="Z34:AC34"/>
    <mergeCell ref="AD34:AG34"/>
    <mergeCell ref="AH34:AK34"/>
    <mergeCell ref="AL34:AO34"/>
    <mergeCell ref="AP34:AS34"/>
    <mergeCell ref="Z36:AC36"/>
    <mergeCell ref="AD36:AG36"/>
    <mergeCell ref="A31:A32"/>
    <mergeCell ref="B34:E34"/>
    <mergeCell ref="F34:I34"/>
    <mergeCell ref="J34:M34"/>
    <mergeCell ref="N34:Q34"/>
    <mergeCell ref="R34:U34"/>
    <mergeCell ref="Z30:AC30"/>
    <mergeCell ref="AD30:AG30"/>
    <mergeCell ref="AH30:AK30"/>
    <mergeCell ref="AL30:AO30"/>
    <mergeCell ref="AP30:AS30"/>
    <mergeCell ref="AT30:AW30"/>
    <mergeCell ref="B30:E30"/>
    <mergeCell ref="F30:I30"/>
    <mergeCell ref="J30:M30"/>
    <mergeCell ref="N30:Q30"/>
    <mergeCell ref="R30:U30"/>
    <mergeCell ref="V30:Y30"/>
    <mergeCell ref="Z29:AC29"/>
    <mergeCell ref="AD29:AG29"/>
    <mergeCell ref="AH29:AK29"/>
    <mergeCell ref="AL29:AO29"/>
    <mergeCell ref="AP29:AS29"/>
    <mergeCell ref="AT29:AW29"/>
    <mergeCell ref="B29:E29"/>
    <mergeCell ref="F29:I29"/>
    <mergeCell ref="J29:M29"/>
    <mergeCell ref="N29:Q29"/>
    <mergeCell ref="R29:U29"/>
    <mergeCell ref="V29:Y29"/>
    <mergeCell ref="Z28:AC28"/>
    <mergeCell ref="AD28:AG28"/>
    <mergeCell ref="AH28:AK28"/>
    <mergeCell ref="AL28:AO28"/>
    <mergeCell ref="AP28:AS28"/>
    <mergeCell ref="AT28:AW28"/>
    <mergeCell ref="B28:E28"/>
    <mergeCell ref="F28:I28"/>
    <mergeCell ref="J28:M28"/>
    <mergeCell ref="N28:Q28"/>
    <mergeCell ref="R28:U28"/>
    <mergeCell ref="V28:Y28"/>
    <mergeCell ref="Z27:AC27"/>
    <mergeCell ref="AD27:AG27"/>
    <mergeCell ref="AH27:AK27"/>
    <mergeCell ref="AL27:AO27"/>
    <mergeCell ref="AP27:AS27"/>
    <mergeCell ref="AT27:AW27"/>
    <mergeCell ref="B27:E27"/>
    <mergeCell ref="F27:I27"/>
    <mergeCell ref="J27:M27"/>
    <mergeCell ref="N27:Q27"/>
    <mergeCell ref="R27:U27"/>
    <mergeCell ref="V27:Y27"/>
    <mergeCell ref="Z26:AC26"/>
    <mergeCell ref="AD26:AG26"/>
    <mergeCell ref="AH26:AK26"/>
    <mergeCell ref="AL26:AO26"/>
    <mergeCell ref="AP26:AS26"/>
    <mergeCell ref="AT26:AW26"/>
    <mergeCell ref="B26:E26"/>
    <mergeCell ref="F26:I26"/>
    <mergeCell ref="J26:M26"/>
    <mergeCell ref="N26:Q26"/>
    <mergeCell ref="R26:U26"/>
    <mergeCell ref="V26:Y26"/>
    <mergeCell ref="AP17:AS17"/>
    <mergeCell ref="AT17:AW17"/>
    <mergeCell ref="Z19:AC19"/>
    <mergeCell ref="AD19:AG19"/>
    <mergeCell ref="AH19:AK19"/>
    <mergeCell ref="AL19:AO19"/>
    <mergeCell ref="AP19:AS19"/>
    <mergeCell ref="AT19:AW19"/>
    <mergeCell ref="B19:E19"/>
    <mergeCell ref="F19:I19"/>
    <mergeCell ref="J19:M19"/>
    <mergeCell ref="N19:Q19"/>
    <mergeCell ref="R19:U19"/>
    <mergeCell ref="V19:Y19"/>
    <mergeCell ref="V18:Y18"/>
    <mergeCell ref="AT15:AW15"/>
    <mergeCell ref="B17:E17"/>
    <mergeCell ref="F17:I17"/>
    <mergeCell ref="J17:M17"/>
    <mergeCell ref="N17:Q17"/>
    <mergeCell ref="R17:U17"/>
    <mergeCell ref="V17:Y17"/>
    <mergeCell ref="Z17:AC17"/>
    <mergeCell ref="AD17:AG17"/>
    <mergeCell ref="AH17:AK17"/>
    <mergeCell ref="V15:Y15"/>
    <mergeCell ref="Z15:AC15"/>
    <mergeCell ref="AD15:AG15"/>
    <mergeCell ref="AH15:AK15"/>
    <mergeCell ref="AL15:AO15"/>
    <mergeCell ref="AP15:AS15"/>
    <mergeCell ref="Z18:AC18"/>
    <mergeCell ref="AD18:AG18"/>
    <mergeCell ref="AH18:AK18"/>
    <mergeCell ref="AL18:AO18"/>
    <mergeCell ref="AP18:AS18"/>
    <mergeCell ref="AT18:AW18"/>
    <mergeCell ref="AL17:AO17"/>
    <mergeCell ref="B15:E15"/>
    <mergeCell ref="F15:I15"/>
    <mergeCell ref="J15:M15"/>
    <mergeCell ref="N15:Q15"/>
    <mergeCell ref="R15:U15"/>
    <mergeCell ref="A18:A20"/>
    <mergeCell ref="B18:E18"/>
    <mergeCell ref="F18:I18"/>
    <mergeCell ref="J18:M18"/>
    <mergeCell ref="N18:Q18"/>
    <mergeCell ref="R18:U18"/>
    <mergeCell ref="AL13:AO13"/>
    <mergeCell ref="AP13:AS13"/>
    <mergeCell ref="AT13:AW13"/>
    <mergeCell ref="B14:E14"/>
    <mergeCell ref="F14:I14"/>
    <mergeCell ref="J14:M14"/>
    <mergeCell ref="N14:Q14"/>
    <mergeCell ref="R14:U14"/>
    <mergeCell ref="V14:Y14"/>
    <mergeCell ref="Z14:AC14"/>
    <mergeCell ref="AD14:AG14"/>
    <mergeCell ref="AH14:AK14"/>
    <mergeCell ref="AL14:AO14"/>
    <mergeCell ref="AP14:AS14"/>
    <mergeCell ref="AT14:AW14"/>
    <mergeCell ref="B13:E13"/>
    <mergeCell ref="F13:I13"/>
    <mergeCell ref="J13:M13"/>
    <mergeCell ref="N13:Q13"/>
    <mergeCell ref="R13:U13"/>
    <mergeCell ref="V13:Y13"/>
    <mergeCell ref="Z13:AC13"/>
    <mergeCell ref="AD13:AG13"/>
    <mergeCell ref="AH13:AK13"/>
    <mergeCell ref="AL11:AO11"/>
    <mergeCell ref="AP11:AS11"/>
    <mergeCell ref="AT11:AW11"/>
    <mergeCell ref="B12:E12"/>
    <mergeCell ref="F12:I12"/>
    <mergeCell ref="J12:M12"/>
    <mergeCell ref="N12:Q12"/>
    <mergeCell ref="R12:U12"/>
    <mergeCell ref="AT12:AW12"/>
    <mergeCell ref="V12:Y12"/>
    <mergeCell ref="Z12:AC12"/>
    <mergeCell ref="AD12:AG12"/>
    <mergeCell ref="AH12:AK12"/>
    <mergeCell ref="AL12:AO12"/>
    <mergeCell ref="AP12:AS12"/>
    <mergeCell ref="B11:E11"/>
    <mergeCell ref="F11:I11"/>
    <mergeCell ref="J11:M11"/>
    <mergeCell ref="N11:Q11"/>
    <mergeCell ref="R11:U11"/>
    <mergeCell ref="V11:Y11"/>
    <mergeCell ref="Z11:AC11"/>
    <mergeCell ref="AD11:AG11"/>
    <mergeCell ref="AH11:AK11"/>
    <mergeCell ref="AT3:AW3"/>
    <mergeCell ref="B4:E4"/>
    <mergeCell ref="F4:I4"/>
    <mergeCell ref="J4:M4"/>
    <mergeCell ref="N4:Q4"/>
    <mergeCell ref="R4:U4"/>
    <mergeCell ref="V4:Y4"/>
    <mergeCell ref="Z4:AC4"/>
    <mergeCell ref="AD4:AG4"/>
    <mergeCell ref="AH4:AK4"/>
    <mergeCell ref="V3:Y3"/>
    <mergeCell ref="Z3:AC3"/>
    <mergeCell ref="AD3:AG3"/>
    <mergeCell ref="AH3:AK3"/>
    <mergeCell ref="AL3:AO3"/>
    <mergeCell ref="AP3:AS3"/>
    <mergeCell ref="AL4:AO4"/>
    <mergeCell ref="AP4:AS4"/>
    <mergeCell ref="AT4:AW4"/>
    <mergeCell ref="A3:A5"/>
    <mergeCell ref="B3:E3"/>
    <mergeCell ref="F3:I3"/>
    <mergeCell ref="J3:M3"/>
    <mergeCell ref="N3:Q3"/>
    <mergeCell ref="R3:U3"/>
    <mergeCell ref="Z2:AC2"/>
    <mergeCell ref="AD2:AG2"/>
    <mergeCell ref="AH2:AK2"/>
    <mergeCell ref="AL2:AO2"/>
    <mergeCell ref="AP2:AS2"/>
    <mergeCell ref="AT2:AW2"/>
    <mergeCell ref="B2:E2"/>
    <mergeCell ref="F2:I2"/>
    <mergeCell ref="J2:M2"/>
    <mergeCell ref="N2:Q2"/>
    <mergeCell ref="R2:U2"/>
    <mergeCell ref="V2:Y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2024</vt:lpstr>
      <vt:lpstr>для СТК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Понякшин Евгений Сергеевич</dc:creator>
  <cp:lastModifiedBy>Шнипов Михаил Григорьевич</cp:lastModifiedBy>
  <dcterms:created xsi:type="dcterms:W3CDTF">2022-11-16T01:23:16Z</dcterms:created>
  <dcterms:modified xsi:type="dcterms:W3CDTF">2024-07-19T03:01:12Z</dcterms:modified>
</cp:coreProperties>
</file>